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3\4. Enfoque hacia la prevención\Seguimiento Planes de mejora\2. Contraloría\II Trimestre\"/>
    </mc:Choice>
  </mc:AlternateContent>
  <bookViews>
    <workbookView xWindow="0" yWindow="0" windowWidth="24000" windowHeight="9330" tabRatio="437" activeTab="3"/>
  </bookViews>
  <sheets>
    <sheet name="Instructivo" sheetId="26" r:id="rId1"/>
    <sheet name="Resultados seguimiento" sheetId="27" state="hidden" r:id="rId2"/>
    <sheet name="Resultados S" sheetId="29" r:id="rId3"/>
    <sheet name="Seguimiento" sheetId="28"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3" hidden="1">Seguimiento!$A$3:$V$3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9" l="1"/>
  <c r="J10" i="29" s="1"/>
  <c r="I9" i="29"/>
  <c r="I10" i="29" s="1"/>
  <c r="H9" i="29"/>
  <c r="G9" i="29"/>
  <c r="G10" i="29" s="1"/>
  <c r="F9" i="29"/>
  <c r="F10" i="29" s="1"/>
  <c r="E9" i="29"/>
  <c r="K10" i="29" s="1"/>
  <c r="D9" i="29"/>
  <c r="H10" i="29" l="1"/>
  <c r="V28" i="28"/>
  <c r="V27" i="28"/>
  <c r="V25" i="28"/>
  <c r="R25" i="28"/>
  <c r="S25" i="28" s="1"/>
  <c r="R27" i="28"/>
  <c r="S27" i="28" s="1"/>
  <c r="R28" i="28"/>
  <c r="S28" i="28" s="1"/>
  <c r="Q31" i="28"/>
  <c r="V31" i="28" s="1"/>
  <c r="Q32" i="28"/>
  <c r="V32" i="28" s="1"/>
  <c r="Q33" i="28"/>
  <c r="R33" i="28" s="1"/>
  <c r="S33" i="28" s="1"/>
  <c r="O29" i="28"/>
  <c r="O30" i="28" s="1"/>
  <c r="I8" i="27"/>
  <c r="H8" i="27"/>
  <c r="G8" i="27"/>
  <c r="F8" i="27"/>
  <c r="E8" i="27"/>
  <c r="K9" i="27" s="1"/>
  <c r="D8" i="27"/>
  <c r="V26" i="28"/>
  <c r="Q29" i="28"/>
  <c r="V29" i="28" s="1"/>
  <c r="Q30" i="28"/>
  <c r="Q34" i="28"/>
  <c r="V34" i="28" s="1"/>
  <c r="R32" i="28" l="1"/>
  <c r="S32" i="28" s="1"/>
  <c r="R31" i="28"/>
  <c r="S31" i="28" s="1"/>
  <c r="R30" i="28"/>
  <c r="S30" i="28" s="1"/>
  <c r="V30" i="28"/>
  <c r="F9" i="27"/>
  <c r="G9" i="27"/>
  <c r="H9" i="27"/>
  <c r="I9" i="27"/>
  <c r="R34" i="28"/>
  <c r="S34" i="28" s="1"/>
  <c r="V33" i="28"/>
  <c r="R29" i="28"/>
  <c r="S29" i="28" s="1"/>
  <c r="R26" i="28"/>
  <c r="S26" i="28" s="1"/>
  <c r="J9"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sharedStrings.xml><?xml version="1.0" encoding="utf-8"?>
<sst xmlns="http://schemas.openxmlformats.org/spreadsheetml/2006/main" count="1086" uniqueCount="398">
  <si>
    <t>SEGUIMIENTO PLANES DE MEJORAMIENTO LOTERÍA DE BOGOTÁ</t>
  </si>
  <si>
    <t xml:space="preserve">Orientaciones Generales: </t>
  </si>
  <si>
    <t xml:space="preserve">El archivo contiene las siguiente hojas: </t>
  </si>
  <si>
    <t>Hoja "Resultados seguimiento", la cual refleja el estado de los planes de mejoramiento de la entidad en cada seguimiento trimestral.</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</si>
  <si>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</si>
  <si>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</si>
  <si>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</si>
  <si>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</si>
  <si>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</si>
  <si>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</si>
  <si>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</si>
  <si>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</si>
  <si>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Número único del Hallazgo</t>
  </si>
  <si>
    <t>Numero consecutivo único dado por la Contraloría de Bogotá.</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</si>
  <si>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</si>
  <si>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</si>
  <si>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</si>
  <si>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</si>
  <si>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</si>
  <si>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</si>
  <si>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</si>
  <si>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</si>
  <si>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</si>
  <si>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</si>
  <si>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</si>
  <si>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</si>
  <si>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</si>
  <si>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</si>
  <si>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</si>
  <si>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</si>
  <si>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</si>
  <si>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</si>
  <si>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</si>
  <si>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</si>
  <si>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</si>
  <si>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</si>
  <si>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</si>
  <si>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</si>
  <si>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</si>
  <si>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</si>
  <si>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</si>
  <si>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Resultado del indicador</t>
  </si>
  <si>
    <t>Avance en ejecución de la meta</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</si>
  <si>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</si>
  <si>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</si>
  <si>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</si>
  <si>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</si>
  <si>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</si>
  <si>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</si>
  <si>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</si>
  <si>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PENDIENTE:</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 xml:space="preserve">CUMPLIDA: </t>
    </r>
    <r>
      <rPr>
        <sz val="11"/>
        <color theme="1"/>
        <rFont val="Arial Narrow"/>
        <family val="2"/>
      </rPr>
      <t xml:space="preserve">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</si>
  <si>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</si>
  <si>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</si>
  <si>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</si>
  <si>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</si>
  <si>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</si>
  <si>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</si>
  <si>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TABLA RESUMEN ESTADO PLANES DE MEJORAMIENTO CONTRALORÍA DE BOGOTÁ</t>
  </si>
  <si>
    <t>AUDITORÍA</t>
  </si>
  <si>
    <t>N° HALLAZGOS / OBSERVACIONES</t>
  </si>
  <si>
    <t>N° ACCIONES</t>
  </si>
  <si>
    <t xml:space="preserve">CERRADAS POR ENTE DE CONTROL </t>
  </si>
  <si>
    <t>PENDIENTE VALIDACIÓN POR ENTE DE CONTROL</t>
  </si>
  <si>
    <t>EN EJECUCIÓN</t>
  </si>
  <si>
    <t>EN EJECUCIÓN SIN REPORTE DE AVANCE</t>
  </si>
  <si>
    <t>INCUMPLIDAS</t>
  </si>
  <si>
    <t>EN EJECUCIÓN TERMINO VENCIDO</t>
  </si>
  <si>
    <t>Auditoría de Regularidad, Vigencia 2020- PAD 2021 (76)**</t>
  </si>
  <si>
    <t>Auditoría de Regularidad, vigencia 2021-PAD 2022 (76)</t>
  </si>
  <si>
    <t>TOTAL</t>
  </si>
  <si>
    <t xml:space="preserve">** En el seguimiento con corte a IV trimestre 2022, se realizó seguimiento a las 2 acciones de mejoramiento de la Auditoría de Regularidad-COD 76, vigencia 2020-PAD 2021 pendientes de cumplir por la entidad; teniendo en cuenta, que las demás fueron cumplidas en los seguimientos anteriores. </t>
  </si>
  <si>
    <t>CIERRES ACCION / HALLAZGO</t>
  </si>
  <si>
    <t>Causa(s) del hallazgo</t>
  </si>
  <si>
    <t>Fecha de inicio
(DD-MM-AA)</t>
  </si>
  <si>
    <t>Fecha terminación
(DD-MM-AA)</t>
  </si>
  <si>
    <t>Seguimiento I trimestre</t>
  </si>
  <si>
    <t>4.Fecha seguimiento</t>
  </si>
  <si>
    <t>4.Actividades realizadas  a la fecha</t>
  </si>
  <si>
    <t>4.Resultado del indicador</t>
  </si>
  <si>
    <t>4. 100% avance en ejecución de la meta</t>
  </si>
  <si>
    <t>4.Alerta</t>
  </si>
  <si>
    <t>4.Analisis - Seguimiento OCI4</t>
  </si>
  <si>
    <t>4.Auditor que realizó el seguimiento</t>
  </si>
  <si>
    <t>Origen Externo</t>
  </si>
  <si>
    <t>INFORME FINAL AUDITORÍA DE REGULARIDAD PAD 2022, código 76</t>
  </si>
  <si>
    <t>3.3.1.1</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</si>
  <si>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</si>
  <si>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</si>
  <si>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</si>
  <si>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</si>
  <si>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31/03/2023</t>
  </si>
  <si>
    <t>El procedimiento de Generación de Estados Financieros se actualizó, se presentó al Comité de Gestión y desempeño en el mes de enero y fue aprobado</t>
  </si>
  <si>
    <t xml:space="preserve">Se sugiere el cierre de la acción; en visita del 13/04/2023 se revisó el procedimiento GENERACIÓN DE ESTADOS FINANCIEROS PRO310-249-13 el cual fue actualizado y aprobado en sesisón dl CIDGYD del 27/01/2023; respecto a revelar en las notas a los estados financieros la antiguedad de toda la cartera por cobrar se identifica que se incluyó la política de operación n°9 " En las Notas a los Estados Finaniceros se debe incluir de forma clara la edad de la cartera de la Entidad"
El procedimiento se encuentra publicado en el botón de transparencia de la entidad. 
</t>
  </si>
  <si>
    <t>Manuela Hernández J.</t>
  </si>
  <si>
    <t>ABIERTO</t>
  </si>
  <si>
    <t>Seguimiento OCI</t>
  </si>
  <si>
    <t>Pendiente evaluación por el ente de control</t>
  </si>
  <si>
    <t>3.3.1.2</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</si>
  <si>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</si>
  <si>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</si>
  <si>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</si>
  <si>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</si>
  <si>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 xml:space="preserve">Se emite por parte del abogado analisis de crédto con recomendaciones registro 1-2023-226 y se remite a los miembros del Comité de Bienestar </t>
  </si>
  <si>
    <t>Se sugiere el cierre de la acción de mejora; mediante correo electrónico del 01/02/2023 el proceso responsable presentó concepto "Análisis suficiencias garantías créditos trabajadores Lotería de Bogotá" del 30/01/2023 respecto de las garantías exigidas en la gestión de créditos a los trabajadores conforme la Resolución 051 de 2015.</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</si>
  <si>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</si>
  <si>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</si>
  <si>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</si>
  <si>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El procedimiento de Gestión de cartera se actualizó, se presento al Comité de Gestión y desempeño en el mes de enero y fue aprobado</t>
  </si>
  <si>
    <t xml:space="preserve">Se sugiere el cierre de la acción; de acuerdo con lo reportado por el responsable del proceso se revisó el botón de transaparencia identificando el procedimiento GESTIÓN DE CARTERA- COBRO PERSUASIVO PRO103- el cual fue actualizado y aprobado en sesisón del CIDGYD del 27/01/2023; respecto de la generación por parte de la unidad financiera de informes bimestrales de alertamiento sobre el cumplimiento del pago de los créditos hipotecarios por parte de ex trabajadores de la lotería se identifica que se incluyó política de operación 17 "La Unidad Financiera y contable remitirá informe bimestral a la Secretaría General sobre el estado de la cartera de los créditos de exfuncionarios"
El procedimiento se encuentra publicado en el botón de transparencia de la entidad. </t>
  </si>
  <si>
    <t>3.3.1.3</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</si>
  <si>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</si>
  <si>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</si>
  <si>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</si>
  <si>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La cuenta contable 29039001 se revisó y se depuró.</t>
  </si>
  <si>
    <t xml:space="preserve">Se sugiere el cierre de la acción; teniendo en cuenta lo reportado por el proceso se identificó: 
1. Saldo a 30 de junio del 2022 de la Cuenta 29039001 GARANTIAS SORTEOS ORDINARIOS por valor de $8.725.000.
2. Saldo a 01 de julio del 2022 de la cuenta 29039001 GARANTIAS SORTEOS ORDINARIOS por valor de $0. De lo anterior se identifica que la cuenta citada fue depurada al 01 julio del 2022. 
3. Acta que contiene la información de la depuración de los saldos de la cuenta 29039001, de fecha 30 de junio del 2022. </t>
  </si>
  <si>
    <t>AJUSTAR Y APROBAR EL PROCEDIMIENTO DE PRESENTACIÓN DE ESTADOS FINANCIEROS PRO310-249-10 , CON EL FIN DE INCLUIR EN LOS PUNTOS DE CONTROL LA CONCILIACIÓN DE LA CUENTA 29039001</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</si>
  <si>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conciliar la cuenta de Garantías sorteos ordinarios" dejando como evidencia los formatos de conciliación. 
El procedimiento se encuentra publicado en el botón de transparencia de la entidad. </t>
  </si>
  <si>
    <t xml:space="preserve">Divia Castillo A. </t>
  </si>
  <si>
    <t>3.3.1.4</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</si>
  <si>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</si>
  <si>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</si>
  <si>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sugiere el cierre de la acción; en visita del 13/04/2023 al proceso se identificó que en la actividad n°3. Conciliar del procedimiento GENERACIÓN DE ESTADOS FINANCIEROS PRO310-249-13 aprobado en sesisón dl CIDGYD del 27/01/2023, se enuncia entre otras cosas que "...Se debe  efectuar la conciliacion  de los saldos de   las cuentas contables que sean equivalentes y comparables entre  los Estados Financieros y el reporte de ejecucion presupuestal." dejando como evidencia los formatos de conciliación. 
El procedimiento se encuentra publicado en el botón de transparencia de la entidad. </t>
  </si>
  <si>
    <t>3.3.4.2.1</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</si>
  <si>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</si>
  <si>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</si>
  <si>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</si>
  <si>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</si>
  <si>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3.3.4.2.2</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</si>
  <si>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</si>
  <si>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</si>
  <si>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</si>
  <si>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</si>
  <si>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 xml:space="preserve">El Procedimiento Definicion Plan de Premios 420-202-10 se actualizó el 27 de enero de 2023 en el Comité de Gestión y Desempeño. Se socializa a las partes interesadas mediante correo electrónico del 10 de febrero de 2023. </t>
  </si>
  <si>
    <t xml:space="preserve">Se sugiere el cierre de la acción; Teniendo en cuenta lo reportado por el proceso responsable, se revisó la carpeta compartida de planes de mejoramiento el 11/04/2023 identificando el Procedimiento Definicion Plan de Premios 420-202-10 se actualizó el 27 de enero de 2023 en el Comité de Gestión y Desempeño el cual fue modificado en su totalidad estableciendo las actividades y puntos de cotrol previas al envío al CNJSA del plan de premios correspondiente para revisión y aprobación por parte del ente competente para posterior comunicacion a las partes interesadas. </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</si>
  <si>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</si>
  <si>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</si>
  <si>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Se realiza el diseño de la lista de chequeo la cual se encuentra dentro del sistema de calidad de la Entidad nombre: Lista de Chequeo Formulación de Planes de Premios, código:  FRO410-545-1. Se socializa a las partes interesadas mediante correo electrónico del 10 de febrero de 2023.</t>
  </si>
  <si>
    <t xml:space="preserve">Se sugiere el cierre de la acción; teniendo en cuenta lo reportado por el proceso responsable, se revisó la carpeta compartida de planes de mejoramiento el 11/04/2023 identificando el FRO410-545-1 Lista de Chequeo Formulación de Planes de Premios donde se listan las actividades a realizar para cada una de las etapas de la formulación del plan de premios en la entidad. </t>
  </si>
  <si>
    <t>4.2.1</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</si>
  <si>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</si>
  <si>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</si>
  <si>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</si>
  <si>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</si>
  <si>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 xml:space="preserve">Se sugiere el cierre de la acción; revisado el botón de transparencia el 11/04/2023 se identificó procedimiento PRO320-218-11 Convocatoria, selección y vinculación de personal aprobado en CIDGYD del 25/01/2023 donde se incluyó la política n°13 relacionada a la gestión en caso de presentarse controversias con la organización sindical respecto del art 13. de la convección colectiva. 
Revisado el botón de transparencia el 17/04/2023, el procedimiento se encuentra publicado. 
</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</si>
  <si>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</si>
  <si>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</si>
  <si>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</si>
  <si>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</si>
  <si>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</si>
  <si>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</si>
  <si>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</si>
  <si>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</si>
  <si>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Proceso afectado</t>
  </si>
  <si>
    <t>ACCIÓN</t>
  </si>
  <si>
    <t>Tipo de acción Propuesta</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</si>
  <si>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</si>
  <si>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</si>
  <si>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</si>
  <si>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</si>
  <si>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</si>
  <si>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</si>
  <si>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</si>
  <si>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</si>
  <si>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</si>
  <si>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</si>
  <si>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</si>
  <si>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</si>
  <si>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</si>
  <si>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</si>
  <si>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</si>
  <si>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</si>
  <si>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</si>
  <si>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</si>
  <si>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</si>
  <si>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</si>
  <si>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</si>
  <si>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4.Evidencias o soportes ejecución acción de mejora</t>
  </si>
  <si>
    <t>4. 75%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</si>
  <si>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</si>
  <si>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</si>
  <si>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</si>
  <si>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</si>
  <si>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</si>
  <si>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</si>
  <si>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</si>
  <si>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</si>
  <si>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</si>
  <si>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</si>
  <si>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</si>
  <si>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</si>
  <si>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</si>
  <si>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</si>
  <si>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</si>
  <si>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</si>
  <si>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</si>
  <si>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</si>
  <si>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</si>
  <si>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</si>
  <si>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</si>
  <si>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</si>
  <si>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</si>
  <si>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</si>
  <si>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</si>
  <si>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</si>
  <si>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</si>
  <si>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</si>
  <si>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</si>
  <si>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</si>
  <si>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</si>
  <si>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</si>
  <si>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</si>
  <si>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</si>
  <si>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</si>
  <si>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</si>
  <si>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</si>
  <si>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</si>
  <si>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</si>
  <si>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</si>
  <si>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</si>
  <si>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</si>
  <si>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</si>
  <si>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</si>
  <si>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</si>
  <si>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</si>
  <si>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</si>
  <si>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</si>
  <si>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</si>
  <si>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</si>
  <si>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</si>
  <si>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</si>
  <si>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</si>
  <si>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</si>
  <si>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</si>
  <si>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</si>
  <si>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</si>
  <si>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</si>
  <si>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</si>
  <si>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</si>
  <si>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</si>
  <si>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</si>
  <si>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</si>
  <si>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</si>
  <si>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</si>
  <si>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</si>
  <si>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</si>
  <si>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</si>
  <si>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</si>
  <si>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</si>
  <si>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</si>
  <si>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</si>
  <si>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</si>
  <si>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</si>
  <si>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</si>
  <si>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</si>
  <si>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</si>
  <si>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</si>
  <si>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</si>
  <si>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</si>
  <si>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</si>
  <si>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</si>
  <si>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</si>
  <si>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</si>
  <si>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</si>
  <si>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</si>
  <si>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</si>
  <si>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</si>
  <si>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</si>
  <si>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</si>
  <si>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</si>
  <si>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</si>
  <si>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</si>
  <si>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</si>
  <si>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</si>
  <si>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</si>
  <si>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</si>
  <si>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</si>
  <si>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</si>
  <si>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</si>
  <si>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</si>
  <si>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</si>
  <si>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</si>
  <si>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</si>
  <si>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</si>
  <si>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</si>
  <si>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</si>
  <si>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</si>
  <si>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Auditoría de Regularidad, Vigencia 2020- PAD 2021 (76)</t>
  </si>
  <si>
    <t xml:space="preserve">Se sugiere el cierre de la acción; revisada la carpeta compartida de planes de mejoramiento el 23/01/2023 se identificó procedimiento PRO320-467-1 Entrega de medicamentos aprobado en CIDGYD del 30/11/2021 donde se identifican actividades relativas a la revisión, autorización y entrega de los medicamentos y aparatos ortopédicos, de acuerdo a lo establecido en el artículo 24 de la convención colectiva de trabajo. 
Así mismo, en CIDGYD del 19/04/2023 se presentó el procedimiento con la inclusión de verificación de los medicamentos a entregar en la página POSPOPULI; el procedimiento se aprobó en dicha sesión y se encuentra publicado en el botón de transparencia de la entidad. </t>
  </si>
  <si>
    <t>CUMPLIDA</t>
  </si>
  <si>
    <t>No se realizó seguimiento en el periodo de corte, teniendo en cuenta que, se identificó cumplimiento en el I trimestre y por tanto se sugirió el cierre de la acción. 
Se encuentra pendiente de evaluación por parte del ente de control.</t>
  </si>
  <si>
    <t>INFORME PRELIMINAR DE AUDITORÍA DE REGULARIDAD Código de Auditoría No. 76, 2020-PAD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</si>
  <si>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</si>
  <si>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</si>
  <si>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</si>
  <si>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</si>
  <si>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</si>
  <si>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</si>
  <si>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 xml:space="preserve">ACTUALIZACIÓN Y SOCIALIZACIÓN DEL PROCEDIMIENTO PARA LA CONTRATACIÓN A TRAVÉS DE LA TIENDA VIRTUAL INLUYENDO PUNTO DE CONTROL
</t>
  </si>
  <si>
    <t>Procedimiento actualizado</t>
  </si>
  <si>
    <t>FORMULACIÓN DEL PROCEDIMIENTO PARA LA ADQUISICIÓN DE RECURSOS TECNOLÓGICOS</t>
  </si>
  <si>
    <t xml:space="preserve">Procedimiento </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</si>
  <si>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</si>
  <si>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</si>
  <si>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</si>
  <si>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</si>
  <si>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</si>
  <si>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</si>
  <si>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</si>
  <si>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</si>
  <si>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</si>
  <si>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</si>
  <si>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</si>
  <si>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</si>
  <si>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</si>
  <si>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</si>
  <si>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</si>
  <si>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</si>
  <si>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</si>
  <si>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</si>
  <si>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</si>
  <si>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</si>
  <si>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</si>
  <si>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</si>
  <si>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</si>
  <si>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</si>
  <si>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</si>
  <si>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</si>
  <si>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</si>
  <si>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</si>
  <si>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</si>
  <si>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</si>
  <si>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</si>
  <si>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</si>
  <si>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</si>
  <si>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</si>
  <si>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</si>
  <si>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</si>
  <si>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</si>
  <si>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</si>
  <si>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</si>
  <si>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</si>
  <si>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</si>
  <si>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</si>
  <si>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</si>
  <si>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</si>
  <si>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</si>
  <si>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</si>
  <si>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</si>
  <si>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</si>
  <si>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</si>
  <si>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</si>
  <si>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</si>
  <si>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</si>
  <si>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</si>
  <si>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</si>
  <si>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</si>
  <si>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</si>
  <si>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</si>
  <si>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</si>
  <si>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</si>
  <si>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</si>
  <si>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</si>
  <si>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</si>
  <si>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</si>
  <si>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</si>
  <si>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</si>
  <si>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</si>
  <si>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</si>
  <si>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</si>
  <si>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</si>
  <si>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</si>
  <si>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</si>
  <si>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</si>
  <si>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No se realizó seguimiento en el periodo de corte, teniendo en cuenta que, se identificó cumplimiento en la vigencia 2022 y por tanto se sugirió el cierre de la acción. 
Se encuentra pendiente de evaluación por parte del ente de control.</t>
  </si>
  <si>
    <t>CERRADO</t>
  </si>
  <si>
    <t>Cerrada por la Contraloría en Informe de auditoría de regularidad COD 76 PAD 2022, pág 22-26</t>
  </si>
  <si>
    <t>1. Fecha seguimiento</t>
  </si>
  <si>
    <t>1.Detalle del avance de la acción de mejora</t>
  </si>
  <si>
    <t>1.Actividades realizadas  a la fecha</t>
  </si>
  <si>
    <t>1.Resultado del indicador</t>
  </si>
  <si>
    <t>1. 25% avance en ejecución de la meta</t>
  </si>
  <si>
    <t>1.Alerta</t>
  </si>
  <si>
    <t>1.Analisis - Seguimiento OCI4</t>
  </si>
  <si>
    <t>1.Auditor que realizó el seguimiento</t>
  </si>
  <si>
    <t>1. Estado de la acción</t>
  </si>
  <si>
    <t>Seguimiento II Trimestre</t>
  </si>
  <si>
    <t>2.Fecha seguimiento</t>
  </si>
  <si>
    <t>2.Detalle del avance de la acción de mejora</t>
  </si>
  <si>
    <t>2. 50% avance en ejecución de la meta</t>
  </si>
  <si>
    <t>2. Estado de la acción</t>
  </si>
  <si>
    <t>TABLA RESUMEN ESTADO PLANES DE MEJORAMIENTO</t>
  </si>
  <si>
    <t>HALLAZGO ADMINISTRATIVA POR NO REALIZAR NOTAS A LOS ESTADOS FINANCIEROS, CONFORME A LO SOLICITADO POR LA CONTADURÍA GENERAL DE LA NACIÓN EN LA RESOLUCIÓN 193 DE 2020.</t>
  </si>
  <si>
    <t>HALLAZGO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</si>
  <si>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HALLAZGO ADMINISTRATIVA POR LA NO DEPURACIÓN DE LA CUENTA 29039001 GARANTÍAS SORTEOS ORDINARIOS.</t>
  </si>
  <si>
    <t>HALLAZGO ADMINISTRATIVA POR NO REALIZAR LA CONCILIACIÓN ENTRE LA CONTABILIDAD FINANCIERA Y PRESUPUESTAL A DICIEMBRE 31 DE 2021.</t>
  </si>
  <si>
    <t>HALLAZGO ADMINISTRATIVA CON PRESUNTA INCIDENCIA DISCIPLINARIA Y FISCAL EN CUANTÍA DE $2.018.100 POR AUTORIZAR MEDICAMENTOS QUE NO CUMPLEN LAS ESPECIFICACIONES DE LA CONVENCIÓN COLECTIVA DE TRABAJO, SUSCRITA ENTRE EL SINDICATO DE TRABAJADORES OFICIALES Y EMPLEADOS PÚBLICOS DE LA LOTERÍA DE BOGOTÁ</t>
  </si>
  <si>
    <t>HALLAZGO ADMINISTRATIVA CON PRESUNTA INCIDENCIA DISCIPLINARIA Y FISCAL EN CUANTÍA DE $67.901.595, DEBIDO AL PAGO DE SANCIÓN A LA SUPERINTENDENCIA NACIONAL DE SALUD POR INCUMPLIMIENTO DE LAS NORMAS EN LOS JUEGOS DE LOTERÍA TRADICIONAL O DE BILLETES.</t>
  </si>
  <si>
    <t>Hallazgo Administrativo por la no existencia de un procedimiento que permita encontrar una solución conciliada entre EL SINDICATO DE TRABAJADORES
OFICIALES Y EMPLEADOS PÚBLICOS DE LA LOTERÍA DE BOGOTÁ "SINTRALOT" y la GERENCIA DE LA LOTERÍA DE BOGOTÁ cuando se esté frente a la aplicación del ARTÍCULO 13. DE LOS CARGOS VACANTES de la CONVENCIÓN COLECTIVA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</si>
</sst>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d/mm/yyyy;@"/>
    <numFmt numFmtId="166" formatCode="yyyy/mm/dd"/>
  </numFmts>
  <fonts count="58"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sz val="9"/>
      <color theme="1"/>
      <name val="Arial Narrow"/>
      <family val="2"/>
    </font>
    <font>
      <b/>
      <sz val="9"/>
      <color theme="1"/>
      <name val="Arial Narrow"/>
      <family val="2"/>
    </font>
    <font>
      <sz val="9"/>
      <color indexed="8"/>
      <name val="Arial Narrow"/>
      <family val="2"/>
    </font>
    <font>
      <sz val="9"/>
      <color rgb="FF000000"/>
      <name val="Arial Narrow"/>
      <family val="2"/>
    </font>
    <font>
      <b/>
      <sz val="9"/>
      <color rgb="FF000000"/>
      <name val="Arial Narrow"/>
      <family val="2"/>
    </font>
    <font>
      <sz val="9"/>
      <color rgb="FFC00000"/>
      <name val="Arial Narrow"/>
      <family val="2"/>
    </font>
    <font>
      <sz val="10"/>
      <name val="Arial Narrow"/>
      <family val="2"/>
    </font>
    <font>
      <sz val="10"/>
      <color rgb="FFFF0000"/>
      <name val="Arial Narrow"/>
      <family val="2"/>
    </font>
    <font>
      <b/>
      <sz val="10"/>
      <name val="Arial Narrow"/>
      <family val="2"/>
    </font>
    <font>
      <b/>
      <sz val="12"/>
      <color rgb="FF000000"/>
      <name val="Arial Narrow"/>
      <family val="2"/>
    </font>
    <font>
      <b/>
      <sz val="11"/>
      <color theme="1"/>
      <name val="Calibri"/>
      <family val="2"/>
      <scheme val="minor"/>
    </font>
    <font>
      <b/>
      <sz val="7"/>
      <color rgb="FF000000"/>
      <name val="Arial"/>
      <family val="2"/>
    </font>
    <font>
      <b/>
      <sz val="6"/>
      <color rgb="FF000000"/>
      <name val="Arial"/>
      <family val="2"/>
    </font>
    <font>
      <sz val="18"/>
      <name val="Arial"/>
      <family val="2"/>
    </font>
    <font>
      <sz val="7"/>
      <color rgb="FF000000"/>
      <name val="Arial"/>
      <family val="2"/>
    </font>
    <font>
      <sz val="7"/>
      <color theme="1"/>
      <name val="Arial"/>
      <family val="2"/>
    </font>
    <font>
      <sz val="7"/>
      <name val="Arial"/>
      <family val="2"/>
    </font>
    <font>
      <sz val="7"/>
      <color rgb="FFFF0000"/>
      <name val="Arial"/>
      <family val="2"/>
    </font>
    <font>
      <b/>
      <sz val="7"/>
      <name val="Arial"/>
      <family val="2"/>
    </font>
    <font>
      <sz val="11"/>
      <color indexed="8"/>
      <name val="Arial Narrow"/>
      <family val="2"/>
    </font>
    <font>
      <sz val="11"/>
      <color rgb="FF000000"/>
      <name val="Arial Narrow"/>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5B9BD5"/>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thin">
        <color rgb="FF000000"/>
      </left>
      <right/>
      <top style="thin">
        <color indexed="64"/>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77">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30" fillId="0" borderId="8" xfId="0" applyFont="1" applyBorder="1"/>
    <xf numFmtId="0" fontId="30" fillId="0" borderId="13" xfId="0" applyFont="1" applyBorder="1"/>
    <xf numFmtId="0" fontId="30" fillId="0" borderId="7" xfId="0" applyFont="1" applyBorder="1"/>
    <xf numFmtId="0" fontId="30" fillId="0" borderId="9" xfId="0" applyFont="1" applyBorder="1"/>
    <xf numFmtId="0" fontId="30" fillId="0" borderId="14"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5" fillId="16" borderId="1" xfId="0" applyFont="1" applyFill="1" applyBorder="1" applyAlignment="1" applyProtection="1">
      <alignment vertical="center" wrapText="1"/>
      <protection locked="0"/>
    </xf>
    <xf numFmtId="0" fontId="34" fillId="16" borderId="1" xfId="0" applyFont="1" applyFill="1" applyBorder="1" applyAlignment="1" applyProtection="1">
      <alignment vertical="center" wrapText="1"/>
      <protection locked="0"/>
    </xf>
    <xf numFmtId="0" fontId="28" fillId="0" borderId="0" xfId="0" applyFont="1" applyAlignment="1" applyProtection="1">
      <alignment vertical="center"/>
      <protection locked="0"/>
    </xf>
    <xf numFmtId="0" fontId="35" fillId="0" borderId="0" xfId="0" applyFont="1"/>
    <xf numFmtId="0" fontId="29" fillId="0" borderId="1" xfId="0" applyFont="1" applyBorder="1" applyAlignment="1">
      <alignment horizontal="left" vertical="top" wrapText="1"/>
    </xf>
    <xf numFmtId="0" fontId="29" fillId="0" borderId="1" xfId="0"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37" fillId="0" borderId="1" xfId="0" applyFont="1" applyBorder="1" applyAlignment="1">
      <alignment horizontal="center" vertical="center" wrapText="1"/>
    </xf>
    <xf numFmtId="9" fontId="37" fillId="0" borderId="1" xfId="1" applyFont="1" applyFill="1" applyBorder="1" applyAlignment="1" applyProtection="1">
      <alignment horizontal="center" vertical="center"/>
      <protection locked="0"/>
    </xf>
    <xf numFmtId="0" fontId="37" fillId="0" borderId="1" xfId="0" applyFont="1" applyBorder="1" applyAlignment="1">
      <alignment horizontal="center" vertical="center"/>
    </xf>
    <xf numFmtId="2" fontId="37" fillId="0" borderId="1" xfId="0" applyNumberFormat="1" applyFont="1" applyBorder="1" applyAlignment="1" applyProtection="1">
      <alignment horizontal="center" vertical="center"/>
      <protection locked="0"/>
    </xf>
    <xf numFmtId="9" fontId="37" fillId="0" borderId="1" xfId="1" applyFont="1" applyBorder="1" applyAlignment="1" applyProtection="1">
      <alignment horizontal="center" vertical="center"/>
      <protection locked="0"/>
    </xf>
    <xf numFmtId="0" fontId="37" fillId="14" borderId="1" xfId="0"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165" fontId="37" fillId="16" borderId="1" xfId="0" applyNumberFormat="1" applyFont="1" applyFill="1" applyBorder="1" applyAlignment="1">
      <alignment horizontal="center" vertical="center"/>
    </xf>
    <xf numFmtId="0" fontId="39" fillId="0" borderId="1" xfId="0" applyFont="1" applyBorder="1" applyAlignment="1">
      <alignment horizontal="left" vertical="top" wrapText="1"/>
    </xf>
    <xf numFmtId="0" fontId="42" fillId="0" borderId="1" xfId="0" applyFont="1" applyBorder="1" applyAlignment="1">
      <alignment horizontal="center" vertical="center" wrapText="1"/>
    </xf>
    <xf numFmtId="9" fontId="40" fillId="0" borderId="1" xfId="1" applyFont="1" applyFill="1" applyBorder="1" applyAlignment="1" applyProtection="1">
      <alignment horizontal="center" vertical="center"/>
      <protection locked="0"/>
    </xf>
    <xf numFmtId="165" fontId="40" fillId="16" borderId="1" xfId="0" applyNumberFormat="1" applyFont="1" applyFill="1" applyBorder="1" applyAlignment="1">
      <alignment horizontal="center" vertical="center"/>
    </xf>
    <xf numFmtId="0" fontId="36" fillId="0" borderId="17" xfId="0" applyFont="1" applyBorder="1" applyAlignment="1">
      <alignment horizontal="left" vertical="top" wrapText="1"/>
    </xf>
    <xf numFmtId="0" fontId="29" fillId="0" borderId="15" xfId="0" applyFont="1" applyBorder="1" applyAlignment="1">
      <alignment horizontal="left" vertical="top" wrapText="1"/>
    </xf>
    <xf numFmtId="0" fontId="36" fillId="0" borderId="18" xfId="0" applyFont="1" applyBorder="1" applyAlignment="1">
      <alignment horizontal="left" vertical="top" wrapText="1"/>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42" fillId="0" borderId="1" xfId="0" applyFont="1" applyBorder="1" applyAlignment="1">
      <alignment horizontal="left" vertical="top" wrapText="1"/>
    </xf>
    <xf numFmtId="0" fontId="39" fillId="0" borderId="1" xfId="0" applyFont="1" applyBorder="1" applyAlignment="1">
      <alignment horizontal="center" vertical="top" wrapText="1"/>
    </xf>
    <xf numFmtId="0" fontId="36" fillId="22" borderId="28" xfId="0" applyFont="1" applyFill="1" applyBorder="1" applyAlignment="1">
      <alignment horizontal="justify" vertical="center" wrapText="1" readingOrder="1"/>
    </xf>
    <xf numFmtId="0" fontId="36" fillId="22" borderId="28" xfId="0" applyFont="1" applyFill="1" applyBorder="1" applyAlignment="1">
      <alignment horizontal="center" vertical="center" wrapText="1" readingOrder="1"/>
    </xf>
    <xf numFmtId="0" fontId="29" fillId="22" borderId="28" xfId="0" applyFont="1" applyFill="1" applyBorder="1" applyAlignment="1">
      <alignment horizontal="center" vertical="center" wrapText="1" readingOrder="1"/>
    </xf>
    <xf numFmtId="0" fontId="43" fillId="22" borderId="28" xfId="0" applyFont="1" applyFill="1" applyBorder="1" applyAlignment="1">
      <alignment horizontal="center" vertical="center" wrapText="1" readingOrder="1"/>
    </xf>
    <xf numFmtId="0" fontId="44" fillId="22" borderId="28" xfId="0" applyFont="1" applyFill="1" applyBorder="1" applyAlignment="1">
      <alignment horizontal="center" vertical="center" wrapText="1" readingOrder="1"/>
    </xf>
    <xf numFmtId="0" fontId="45" fillId="23" borderId="28" xfId="0" applyFont="1" applyFill="1" applyBorder="1" applyAlignment="1">
      <alignment vertical="center" wrapText="1"/>
    </xf>
    <xf numFmtId="0" fontId="43" fillId="22" borderId="28" xfId="0" applyFont="1" applyFill="1" applyBorder="1" applyAlignment="1">
      <alignment vertical="center" wrapText="1"/>
    </xf>
    <xf numFmtId="0" fontId="43" fillId="22" borderId="28" xfId="0" applyFont="1" applyFill="1" applyBorder="1" applyAlignment="1">
      <alignment horizontal="center" vertical="center" wrapText="1"/>
    </xf>
    <xf numFmtId="0" fontId="46" fillId="23" borderId="28" xfId="0" applyFont="1" applyFill="1" applyBorder="1" applyAlignment="1">
      <alignment horizontal="center" vertical="center" wrapText="1" readingOrder="1"/>
    </xf>
    <xf numFmtId="10" fontId="46" fillId="22" borderId="28" xfId="0" applyNumberFormat="1" applyFont="1" applyFill="1" applyBorder="1" applyAlignment="1">
      <alignment horizontal="center" wrapText="1" readingOrder="1"/>
    </xf>
    <xf numFmtId="0" fontId="28" fillId="8" borderId="1" xfId="0" applyFont="1" applyFill="1" applyBorder="1" applyAlignment="1" applyProtection="1">
      <alignment horizontal="center" vertical="center" wrapText="1"/>
      <protection locked="0"/>
    </xf>
    <xf numFmtId="0" fontId="40" fillId="0" borderId="1" xfId="0" applyFont="1" applyBorder="1" applyAlignment="1">
      <alignment horizontal="left" vertical="top" wrapText="1"/>
    </xf>
    <xf numFmtId="165" fontId="37" fillId="15" borderId="1" xfId="0" applyNumberFormat="1" applyFont="1" applyFill="1" applyBorder="1" applyAlignment="1">
      <alignment horizontal="center" vertical="center"/>
    </xf>
    <xf numFmtId="165" fontId="40" fillId="15" borderId="1" xfId="0" applyNumberFormat="1"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left" vertical="top" wrapText="1"/>
    </xf>
    <xf numFmtId="0" fontId="50" fillId="18" borderId="32" xfId="0" applyFont="1" applyFill="1" applyBorder="1" applyAlignment="1">
      <alignment vertical="center" wrapText="1"/>
    </xf>
    <xf numFmtId="0" fontId="50" fillId="18" borderId="33" xfId="0" applyFont="1" applyFill="1" applyBorder="1" applyAlignment="1">
      <alignment vertical="center" wrapText="1"/>
    </xf>
    <xf numFmtId="0" fontId="50" fillId="18" borderId="34" xfId="0" applyFont="1" applyFill="1" applyBorder="1" applyAlignment="1">
      <alignment vertical="center" wrapText="1"/>
    </xf>
    <xf numFmtId="0" fontId="49" fillId="19" borderId="35" xfId="0" applyFont="1" applyFill="1" applyBorder="1" applyAlignment="1">
      <alignment horizontal="center" vertical="center" wrapText="1" readingOrder="1"/>
    </xf>
    <xf numFmtId="0" fontId="49" fillId="20" borderId="35" xfId="0" applyFont="1" applyFill="1" applyBorder="1" applyAlignment="1">
      <alignment horizontal="center" vertical="center" wrapText="1" readingOrder="1"/>
    </xf>
    <xf numFmtId="0" fontId="49" fillId="16" borderId="36" xfId="0" applyFont="1" applyFill="1" applyBorder="1" applyAlignment="1">
      <alignment horizontal="center" vertical="center" wrapText="1" readingOrder="1"/>
    </xf>
    <xf numFmtId="0" fontId="49" fillId="21" borderId="37" xfId="0" applyFont="1" applyFill="1" applyBorder="1" applyAlignment="1">
      <alignment horizontal="center" vertical="center" wrapText="1" readingOrder="1"/>
    </xf>
    <xf numFmtId="0" fontId="49" fillId="15" borderId="35" xfId="0" applyFont="1" applyFill="1" applyBorder="1" applyAlignment="1">
      <alignment horizontal="center" vertical="center" wrapText="1" readingOrder="1"/>
    </xf>
    <xf numFmtId="0" fontId="16" fillId="22" borderId="28" xfId="0" applyFont="1" applyFill="1" applyBorder="1" applyAlignment="1">
      <alignment horizontal="justify" vertical="center" wrapText="1" readingOrder="1"/>
    </xf>
    <xf numFmtId="0" fontId="51" fillId="22" borderId="28" xfId="0" applyFont="1" applyFill="1" applyBorder="1" applyAlignment="1">
      <alignment horizontal="center" vertical="center" wrapText="1" readingOrder="1"/>
    </xf>
    <xf numFmtId="0" fontId="52" fillId="22" borderId="28" xfId="0" applyFont="1" applyFill="1" applyBorder="1" applyAlignment="1">
      <alignment horizontal="center" vertical="center" wrapText="1" readingOrder="1"/>
    </xf>
    <xf numFmtId="0" fontId="53" fillId="22" borderId="28" xfId="0" applyFont="1" applyFill="1" applyBorder="1" applyAlignment="1">
      <alignment horizontal="center" vertical="center" wrapText="1" readingOrder="1"/>
    </xf>
    <xf numFmtId="0" fontId="54" fillId="22" borderId="28" xfId="0" applyFont="1" applyFill="1" applyBorder="1" applyAlignment="1">
      <alignment horizontal="center" vertical="center" wrapText="1" readingOrder="1"/>
    </xf>
    <xf numFmtId="0" fontId="55" fillId="23" borderId="28" xfId="0" applyFont="1" applyFill="1" applyBorder="1" applyAlignment="1">
      <alignment vertical="center" wrapText="1"/>
    </xf>
    <xf numFmtId="0" fontId="48" fillId="23" borderId="28" xfId="0" applyFont="1" applyFill="1" applyBorder="1" applyAlignment="1">
      <alignment horizontal="center" vertical="center" wrapText="1" readingOrder="1"/>
    </xf>
    <xf numFmtId="0" fontId="50" fillId="22" borderId="28" xfId="0" applyFont="1" applyFill="1" applyBorder="1" applyAlignment="1">
      <alignment vertical="center" wrapText="1"/>
    </xf>
    <xf numFmtId="0" fontId="50" fillId="22" borderId="28" xfId="0" applyFont="1" applyFill="1" applyBorder="1" applyAlignment="1">
      <alignment horizontal="center" vertical="center" wrapText="1"/>
    </xf>
    <xf numFmtId="10" fontId="48" fillId="22" borderId="28" xfId="0" applyNumberFormat="1" applyFont="1" applyFill="1" applyBorder="1" applyAlignment="1">
      <alignment horizontal="center" wrapText="1" readingOrder="1"/>
    </xf>
    <xf numFmtId="0" fontId="47" fillId="0" borderId="0" xfId="0" applyFont="1"/>
    <xf numFmtId="0" fontId="34" fillId="0" borderId="1" xfId="0" applyFont="1" applyBorder="1" applyAlignment="1">
      <alignment horizontal="center" vertical="center" wrapText="1"/>
    </xf>
    <xf numFmtId="0" fontId="34" fillId="0" borderId="1" xfId="0" applyFont="1" applyBorder="1" applyAlignment="1">
      <alignment horizontal="center" vertical="top" wrapText="1"/>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9" fontId="34" fillId="0" borderId="1" xfId="1" applyFont="1" applyFill="1" applyBorder="1" applyAlignment="1" applyProtection="1">
      <alignment horizontal="center" vertical="center"/>
      <protection locked="0"/>
    </xf>
    <xf numFmtId="166" fontId="34" fillId="0" borderId="1" xfId="0" applyNumberFormat="1" applyFont="1" applyBorder="1" applyAlignment="1" applyProtection="1">
      <alignment horizontal="center" vertical="center"/>
      <protection locked="0"/>
    </xf>
    <xf numFmtId="0" fontId="34" fillId="0" borderId="1" xfId="0" applyFont="1" applyFill="1" applyBorder="1" applyAlignment="1">
      <alignment horizontal="center" vertical="top" wrapText="1"/>
    </xf>
    <xf numFmtId="166" fontId="34" fillId="15" borderId="1" xfId="0" applyNumberFormat="1" applyFont="1" applyFill="1" applyBorder="1" applyAlignment="1" applyProtection="1">
      <alignment horizontal="center" vertical="center"/>
      <protection locked="0"/>
    </xf>
    <xf numFmtId="0" fontId="34" fillId="0" borderId="1" xfId="0" applyFont="1" applyFill="1" applyBorder="1" applyAlignment="1">
      <alignment horizontal="center" vertical="center" wrapText="1"/>
    </xf>
    <xf numFmtId="0" fontId="56" fillId="0" borderId="1" xfId="3"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center" vertical="top" wrapText="1"/>
    </xf>
    <xf numFmtId="14" fontId="57" fillId="0" borderId="1" xfId="0" applyNumberFormat="1" applyFont="1" applyBorder="1" applyAlignment="1">
      <alignment horizontal="center" vertical="center"/>
    </xf>
    <xf numFmtId="14" fontId="57" fillId="15" borderId="1" xfId="0" applyNumberFormat="1" applyFont="1" applyFill="1" applyBorder="1" applyAlignment="1">
      <alignment horizontal="center" vertical="center"/>
    </xf>
    <xf numFmtId="0" fontId="34" fillId="0" borderId="1" xfId="0" applyFont="1" applyBorder="1" applyAlignment="1">
      <alignment vertical="center" wrapText="1"/>
    </xf>
    <xf numFmtId="9" fontId="34" fillId="0" borderId="1" xfId="0" applyNumberFormat="1" applyFont="1" applyBorder="1" applyAlignment="1" applyProtection="1">
      <alignment horizontal="center" vertical="center"/>
      <protection locked="0"/>
    </xf>
    <xf numFmtId="9" fontId="34" fillId="0" borderId="1" xfId="0" applyNumberFormat="1" applyFont="1" applyBorder="1" applyAlignment="1">
      <alignment horizontal="center" vertical="center" wrapText="1"/>
    </xf>
    <xf numFmtId="14" fontId="34" fillId="15" borderId="1" xfId="0" applyNumberFormat="1" applyFont="1" applyFill="1" applyBorder="1" applyAlignment="1">
      <alignment horizontal="center" vertical="center"/>
    </xf>
    <xf numFmtId="0" fontId="34" fillId="16" borderId="1" xfId="0" applyFont="1" applyFill="1" applyBorder="1" applyAlignment="1" applyProtection="1">
      <alignment horizontal="center" vertical="center" wrapText="1"/>
      <protection locked="0"/>
    </xf>
    <xf numFmtId="165" fontId="57" fillId="0" borderId="1" xfId="0" applyNumberFormat="1" applyFont="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pplyProtection="1">
      <alignment horizontal="center" vertical="center" wrapText="1"/>
      <protection locked="0"/>
    </xf>
    <xf numFmtId="9" fontId="34" fillId="0" borderId="1" xfId="0" applyNumberFormat="1" applyFont="1" applyBorder="1" applyAlignment="1">
      <alignment horizontal="center" vertical="center"/>
    </xf>
    <xf numFmtId="14" fontId="34" fillId="16" borderId="1" xfId="0" applyNumberFormat="1" applyFont="1" applyFill="1" applyBorder="1" applyAlignment="1">
      <alignment horizontal="center" vertical="center"/>
    </xf>
    <xf numFmtId="0" fontId="57" fillId="0" borderId="1" xfId="0" applyFont="1" applyBorder="1" applyAlignment="1">
      <alignment horizontal="center" vertical="center" wrapText="1"/>
    </xf>
    <xf numFmtId="0" fontId="34" fillId="0" borderId="1" xfId="0" quotePrefix="1" applyFont="1" applyBorder="1" applyAlignment="1">
      <alignment horizontal="center" vertical="center" wrapText="1"/>
    </xf>
    <xf numFmtId="9" fontId="57" fillId="0" borderId="1" xfId="0" quotePrefix="1" applyNumberFormat="1" applyFont="1" applyBorder="1" applyAlignment="1">
      <alignment horizontal="center" vertical="center" wrapText="1"/>
    </xf>
    <xf numFmtId="0" fontId="28" fillId="0" borderId="1" xfId="0" applyFont="1" applyFill="1" applyBorder="1" applyAlignment="1" applyProtection="1">
      <alignment horizontal="center" vertical="center" wrapText="1"/>
      <protection locked="0"/>
    </xf>
    <xf numFmtId="0" fontId="0" fillId="0" borderId="1" xfId="0" applyFill="1" applyBorder="1"/>
    <xf numFmtId="0" fontId="29" fillId="0" borderId="3" xfId="0" applyFont="1" applyBorder="1" applyAlignment="1" applyProtection="1">
      <alignment horizontal="center" vertical="center"/>
      <protection locked="0"/>
    </xf>
    <xf numFmtId="0" fontId="29" fillId="19" borderId="1" xfId="0" applyFont="1" applyFill="1" applyBorder="1" applyAlignment="1">
      <alignment horizontal="center" vertical="top" wrapText="1"/>
    </xf>
    <xf numFmtId="0" fontId="29" fillId="0" borderId="0" xfId="0" applyFont="1" applyAlignment="1">
      <alignment horizontal="center"/>
    </xf>
    <xf numFmtId="0" fontId="28" fillId="9"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2" fillId="0" borderId="0" xfId="0" applyFont="1" applyAlignment="1">
      <alignment horizontal="left" vertical="top" wrapText="1"/>
    </xf>
    <xf numFmtId="0" fontId="35" fillId="0" borderId="0" xfId="0" applyFont="1" applyAlignment="1">
      <alignment horizont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14" xfId="0" applyFont="1" applyBorder="1" applyAlignment="1">
      <alignment horizontal="center" vertical="center"/>
    </xf>
    <xf numFmtId="0" fontId="33" fillId="0" borderId="0" xfId="0" applyFont="1" applyAlignment="1">
      <alignment horizontal="left" vertical="top" wrapText="1"/>
    </xf>
    <xf numFmtId="0" fontId="34" fillId="0" borderId="0" xfId="0" applyFont="1" applyAlignment="1">
      <alignment horizontal="center" wrapText="1"/>
    </xf>
    <xf numFmtId="0" fontId="29" fillId="0" borderId="0" xfId="0" applyFont="1" applyAlignment="1">
      <alignment horizontal="left" wrapText="1"/>
    </xf>
    <xf numFmtId="0" fontId="41" fillId="18" borderId="23" xfId="0" applyFont="1" applyFill="1" applyBorder="1" applyAlignment="1">
      <alignment horizontal="center" vertical="center" wrapText="1" readingOrder="1"/>
    </xf>
    <xf numFmtId="0" fontId="41" fillId="18" borderId="26" xfId="0" applyFont="1" applyFill="1" applyBorder="1" applyAlignment="1">
      <alignment horizontal="center" vertical="center" wrapText="1" readingOrder="1"/>
    </xf>
    <xf numFmtId="0" fontId="41" fillId="18" borderId="24" xfId="0" applyFont="1" applyFill="1" applyBorder="1" applyAlignment="1">
      <alignment horizontal="center" vertical="center" wrapText="1" readingOrder="1"/>
    </xf>
    <xf numFmtId="0" fontId="41" fillId="18" borderId="27" xfId="0" applyFont="1" applyFill="1" applyBorder="1" applyAlignment="1">
      <alignment horizontal="center" vertical="center" wrapText="1" readingOrder="1"/>
    </xf>
    <xf numFmtId="0" fontId="41" fillId="18" borderId="25" xfId="0" applyFont="1" applyFill="1" applyBorder="1" applyAlignment="1">
      <alignment horizontal="center" vertical="center" wrapText="1" readingOrder="1"/>
    </xf>
    <xf numFmtId="0" fontId="41" fillId="18" borderId="0" xfId="0" applyFont="1" applyFill="1" applyAlignment="1">
      <alignment horizontal="center" vertical="center" wrapText="1" readingOrder="1"/>
    </xf>
    <xf numFmtId="0" fontId="41" fillId="19" borderId="25" xfId="0" applyFont="1" applyFill="1" applyBorder="1" applyAlignment="1">
      <alignment horizontal="center" vertical="center" wrapText="1" readingOrder="1"/>
    </xf>
    <xf numFmtId="0" fontId="41" fillId="19" borderId="29" xfId="0" applyFont="1" applyFill="1" applyBorder="1" applyAlignment="1">
      <alignment horizontal="center" vertical="center" wrapText="1" readingOrder="1"/>
    </xf>
    <xf numFmtId="0" fontId="41" fillId="20" borderId="25" xfId="0" applyFont="1" applyFill="1" applyBorder="1" applyAlignment="1">
      <alignment horizontal="center" vertical="center" wrapText="1" readingOrder="1"/>
    </xf>
    <xf numFmtId="0" fontId="41" fillId="20" borderId="29" xfId="0" applyFont="1" applyFill="1" applyBorder="1" applyAlignment="1">
      <alignment horizontal="center" vertical="center" wrapText="1" readingOrder="1"/>
    </xf>
    <xf numFmtId="0" fontId="41" fillId="16" borderId="25"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21" borderId="25" xfId="0" applyFont="1" applyFill="1" applyBorder="1" applyAlignment="1">
      <alignment horizontal="center" vertical="center" wrapText="1" readingOrder="1"/>
    </xf>
    <xf numFmtId="0" fontId="41" fillId="21" borderId="29" xfId="0" applyFont="1" applyFill="1" applyBorder="1" applyAlignment="1">
      <alignment horizontal="center" vertical="center" wrapText="1" readingOrder="1"/>
    </xf>
    <xf numFmtId="0" fontId="41" fillId="15" borderId="25" xfId="0" applyFont="1" applyFill="1" applyBorder="1" applyAlignment="1">
      <alignment horizontal="center" vertical="center" wrapText="1" readingOrder="1"/>
    </xf>
    <xf numFmtId="0" fontId="41" fillId="15" borderId="29" xfId="0" applyFont="1" applyFill="1" applyBorder="1" applyAlignment="1">
      <alignment horizontal="center" vertical="center" wrapText="1" readingOrder="1"/>
    </xf>
    <xf numFmtId="0" fontId="41" fillId="15" borderId="30" xfId="0" applyFont="1" applyFill="1" applyBorder="1" applyAlignment="1">
      <alignment horizontal="center" vertical="center" wrapText="1" readingOrder="1"/>
    </xf>
    <xf numFmtId="0" fontId="41" fillId="15" borderId="31" xfId="0" applyFont="1" applyFill="1" applyBorder="1" applyAlignment="1">
      <alignment horizontal="center" vertical="center" wrapText="1" readingOrder="1"/>
    </xf>
    <xf numFmtId="0" fontId="48" fillId="18" borderId="23" xfId="0" applyFont="1" applyFill="1" applyBorder="1" applyAlignment="1">
      <alignment horizontal="center" vertical="center" wrapText="1" readingOrder="1"/>
    </xf>
    <xf numFmtId="0" fontId="48" fillId="18" borderId="26" xfId="0" applyFont="1" applyFill="1" applyBorder="1" applyAlignment="1">
      <alignment horizontal="center" vertical="center" wrapText="1" readingOrder="1"/>
    </xf>
    <xf numFmtId="0" fontId="49" fillId="18" borderId="24" xfId="0" applyFont="1" applyFill="1" applyBorder="1" applyAlignment="1">
      <alignment horizontal="center" vertical="center" wrapText="1" readingOrder="1"/>
    </xf>
    <xf numFmtId="0" fontId="49" fillId="18" borderId="27" xfId="0" applyFont="1" applyFill="1" applyBorder="1" applyAlignment="1">
      <alignment horizontal="center" vertical="center" wrapText="1" readingOrder="1"/>
    </xf>
    <xf numFmtId="0" fontId="49" fillId="18" borderId="25" xfId="0" applyFont="1" applyFill="1" applyBorder="1" applyAlignment="1">
      <alignment horizontal="center" vertical="center" wrapText="1" readingOrder="1"/>
    </xf>
    <xf numFmtId="0" fontId="49" fillId="18" borderId="0" xfId="0" applyFont="1" applyFill="1" applyAlignment="1">
      <alignment horizontal="center" vertical="center" wrapText="1" readingOrder="1"/>
    </xf>
    <xf numFmtId="0" fontId="56" fillId="0" borderId="2" xfId="3" applyFont="1" applyBorder="1" applyAlignment="1">
      <alignment horizontal="center" vertical="center" wrapText="1"/>
    </xf>
    <xf numFmtId="0" fontId="56" fillId="0" borderId="3" xfId="3"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56" fillId="0" borderId="4" xfId="3" applyFont="1" applyBorder="1" applyAlignment="1">
      <alignment horizontal="center" vertical="center" wrapText="1"/>
    </xf>
    <xf numFmtId="0" fontId="34" fillId="0" borderId="4" xfId="0" applyFont="1" applyBorder="1" applyAlignment="1">
      <alignment horizontal="left" vertical="center" wrapText="1"/>
    </xf>
    <xf numFmtId="0" fontId="34" fillId="0" borderId="4" xfId="0" applyFont="1" applyBorder="1" applyAlignment="1">
      <alignment horizontal="center" vertical="center" wrapText="1"/>
    </xf>
    <xf numFmtId="0" fontId="38" fillId="0" borderId="1" xfId="0" applyFont="1" applyBorder="1" applyAlignment="1">
      <alignment horizontal="center" vertical="center" wrapText="1"/>
    </xf>
    <xf numFmtId="0" fontId="28" fillId="25" borderId="38" xfId="0" applyFont="1" applyFill="1" applyBorder="1" applyAlignment="1" applyProtection="1">
      <alignment horizontal="center" vertical="center"/>
      <protection locked="0"/>
    </xf>
    <xf numFmtId="0" fontId="28" fillId="25" borderId="6"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24" borderId="38" xfId="0" applyFont="1" applyFill="1" applyBorder="1" applyAlignment="1" applyProtection="1">
      <alignment horizontal="center" vertical="center"/>
      <protection locked="0"/>
    </xf>
    <xf numFmtId="0" fontId="28" fillId="24" borderId="6" xfId="0" applyFont="1" applyFill="1" applyBorder="1" applyAlignment="1" applyProtection="1">
      <alignment horizontal="center" vertical="center"/>
      <protection locked="0"/>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4" fillId="0" borderId="2" xfId="0" applyFont="1" applyBorder="1" applyAlignment="1">
      <alignment horizontal="left" vertical="top" wrapText="1"/>
    </xf>
    <xf numFmtId="0" fontId="34" fillId="0" borderId="4" xfId="0" applyFont="1" applyBorder="1" applyAlignment="1">
      <alignment horizontal="left" vertical="top" wrapText="1"/>
    </xf>
    <xf numFmtId="0" fontId="34" fillId="0" borderId="3" xfId="0" applyFont="1" applyBorder="1" applyAlignment="1">
      <alignment horizontal="left" vertical="top" wrapText="1"/>
    </xf>
    <xf numFmtId="0" fontId="28" fillId="0" borderId="0" xfId="0" applyFont="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7">
    <cellStyle name="Hipervínculo" xfId="4" builtinId="8"/>
    <cellStyle name="Hyperlink" xfId="10"/>
    <cellStyle name="Millares 2" xfId="6"/>
    <cellStyle name="Millares 2 2" xfId="7"/>
    <cellStyle name="Millares 2 2 2" xfId="8"/>
    <cellStyle name="Millares 2 2 3" xfId="9"/>
    <cellStyle name="Millares 2 3" xfId="14"/>
    <cellStyle name="Normal" xfId="0" builtinId="0"/>
    <cellStyle name="Normal 2" xfId="2"/>
    <cellStyle name="Normal 2 2" xfId="13"/>
    <cellStyle name="Normal 3" xfId="5"/>
    <cellStyle name="Normal 4" xfId="3"/>
    <cellStyle name="Normal 5" xfId="16"/>
    <cellStyle name="Normal 6" xfId="11"/>
    <cellStyle name="Porcentaje" xfId="1" builtinId="5"/>
    <cellStyle name="Porcentaje 2" xfId="15"/>
    <cellStyle name="Porcentaje 3" xfId="12"/>
  </cellStyles>
  <dxfs count="142">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patternType="solid">
          <bgColor rgb="FFFF00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99FFCC"/>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2257425</xdr:colOff>
      <xdr:row>45</xdr:row>
      <xdr:rowOff>628650</xdr:rowOff>
    </xdr:from>
    <xdr:to>
      <xdr:col>3</xdr:col>
      <xdr:colOff>2590800</xdr:colOff>
      <xdr:row>45</xdr:row>
      <xdr:rowOff>771525</xdr:rowOff>
    </xdr:to>
    <xdr:sp macro="" textlink="">
      <xdr:nvSpPr>
        <xdr:cNvPr id="2" name="CuadroTexto 1">
          <a:extLst>
            <a:ext uri="{FF2B5EF4-FFF2-40B4-BE49-F238E27FC236}">
              <a16:creationId xmlns:a16="http://schemas.microsoft.com/office/drawing/2014/main" id="{4C94FE0F-09AF-91B7-2F94-B17BFEC6653B}"/>
            </a:ext>
          </a:extLst>
        </xdr:cNvPr>
        <xdr:cNvSpPr txBox="1"/>
      </xdr:nvSpPr>
      <xdr:spPr>
        <a:xfrm>
          <a:off x="6038850" y="18554700"/>
          <a:ext cx="333375" cy="142875"/>
        </a:xfrm>
        <a:prstGeom prst="rect">
          <a:avLst/>
        </a:prstGeom>
        <a:solidFill>
          <a:srgbClr val="FF7C80"/>
        </a:solidFill>
        <a:ln w="9525" cmpd="sng">
          <a:solidFill>
            <a:srgbClr val="FF7C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45</xdr:row>
      <xdr:rowOff>1076325</xdr:rowOff>
    </xdr:from>
    <xdr:to>
      <xdr:col>3</xdr:col>
      <xdr:colOff>2600325</xdr:colOff>
      <xdr:row>45</xdr:row>
      <xdr:rowOff>1219200</xdr:rowOff>
    </xdr:to>
    <xdr:sp macro="" textlink="">
      <xdr:nvSpPr>
        <xdr:cNvPr id="3" name="CuadroTexto 2">
          <a:extLst>
            <a:ext uri="{FF2B5EF4-FFF2-40B4-BE49-F238E27FC236}">
              <a16:creationId xmlns:a16="http://schemas.microsoft.com/office/drawing/2014/main" id="{61D947FD-6EAA-4226-A660-9018285F9A8C}"/>
            </a:ext>
          </a:extLst>
        </xdr:cNvPr>
        <xdr:cNvSpPr txBox="1"/>
      </xdr:nvSpPr>
      <xdr:spPr>
        <a:xfrm>
          <a:off x="6048375" y="19002375"/>
          <a:ext cx="333375" cy="142875"/>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45</xdr:row>
      <xdr:rowOff>1495425</xdr:rowOff>
    </xdr:from>
    <xdr:to>
      <xdr:col>3</xdr:col>
      <xdr:colOff>2628900</xdr:colOff>
      <xdr:row>45</xdr:row>
      <xdr:rowOff>1638300</xdr:rowOff>
    </xdr:to>
    <xdr:sp macro="" textlink="">
      <xdr:nvSpPr>
        <xdr:cNvPr id="4" name="CuadroTexto 3">
          <a:extLst>
            <a:ext uri="{FF2B5EF4-FFF2-40B4-BE49-F238E27FC236}">
              <a16:creationId xmlns:a16="http://schemas.microsoft.com/office/drawing/2014/main" id="{D8EDB12A-8E63-47B7-9BC6-C5548CBE8183}"/>
            </a:ext>
          </a:extLst>
        </xdr:cNvPr>
        <xdr:cNvSpPr txBox="1"/>
      </xdr:nvSpPr>
      <xdr:spPr>
        <a:xfrm>
          <a:off x="6076950" y="194214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45</xdr:row>
      <xdr:rowOff>1895475</xdr:rowOff>
    </xdr:from>
    <xdr:to>
      <xdr:col>3</xdr:col>
      <xdr:colOff>2619375</xdr:colOff>
      <xdr:row>45</xdr:row>
      <xdr:rowOff>2038350</xdr:rowOff>
    </xdr:to>
    <xdr:sp macro="" textlink="">
      <xdr:nvSpPr>
        <xdr:cNvPr id="5" name="CuadroTexto 4">
          <a:extLst>
            <a:ext uri="{FF2B5EF4-FFF2-40B4-BE49-F238E27FC236}">
              <a16:creationId xmlns:a16="http://schemas.microsoft.com/office/drawing/2014/main" id="{AB880151-360F-4A3A-89F8-4A330590E873}"/>
            </a:ext>
          </a:extLst>
        </xdr:cNvPr>
        <xdr:cNvSpPr txBox="1"/>
      </xdr:nvSpPr>
      <xdr:spPr>
        <a:xfrm>
          <a:off x="6067425" y="19821525"/>
          <a:ext cx="333375" cy="142875"/>
        </a:xfrm>
        <a:prstGeom prst="rect">
          <a:avLst/>
        </a:prstGeom>
        <a:solidFill>
          <a:srgbClr val="99FFCC"/>
        </a:solidFill>
        <a:ln w="9525" cmpd="sng">
          <a:solidFill>
            <a:srgbClr val="99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638175</xdr:colOff>
      <xdr:row>50</xdr:row>
      <xdr:rowOff>457200</xdr:rowOff>
    </xdr:from>
    <xdr:to>
      <xdr:col>3</xdr:col>
      <xdr:colOff>971550</xdr:colOff>
      <xdr:row>50</xdr:row>
      <xdr:rowOff>600075</xdr:rowOff>
    </xdr:to>
    <xdr:sp macro="" textlink="">
      <xdr:nvSpPr>
        <xdr:cNvPr id="6" name="CuadroTexto 5">
          <a:extLst>
            <a:ext uri="{FF2B5EF4-FFF2-40B4-BE49-F238E27FC236}">
              <a16:creationId xmlns:a16="http://schemas.microsoft.com/office/drawing/2014/main" id="{6F742388-5546-4985-9283-BD218C139D4D}"/>
            </a:ext>
          </a:extLst>
        </xdr:cNvPr>
        <xdr:cNvSpPr txBox="1"/>
      </xdr:nvSpPr>
      <xdr:spPr>
        <a:xfrm>
          <a:off x="4419600" y="21355050"/>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666750</xdr:colOff>
      <xdr:row>50</xdr:row>
      <xdr:rowOff>847725</xdr:rowOff>
    </xdr:from>
    <xdr:to>
      <xdr:col>3</xdr:col>
      <xdr:colOff>1000125</xdr:colOff>
      <xdr:row>50</xdr:row>
      <xdr:rowOff>990600</xdr:rowOff>
    </xdr:to>
    <xdr:sp macro="" textlink="">
      <xdr:nvSpPr>
        <xdr:cNvPr id="7" name="CuadroTexto 6">
          <a:extLst>
            <a:ext uri="{FF2B5EF4-FFF2-40B4-BE49-F238E27FC236}">
              <a16:creationId xmlns:a16="http://schemas.microsoft.com/office/drawing/2014/main" id="{E268D3F2-13D1-416B-A8DB-D0C57D653BBC}"/>
            </a:ext>
          </a:extLst>
        </xdr:cNvPr>
        <xdr:cNvSpPr txBox="1"/>
      </xdr:nvSpPr>
      <xdr:spPr>
        <a:xfrm>
          <a:off x="4448175" y="21745575"/>
          <a:ext cx="333375" cy="142875"/>
        </a:xfrm>
        <a:prstGeom prst="rect">
          <a:avLst/>
        </a:prstGeom>
        <a:solidFill>
          <a:schemeClr val="accent2">
            <a:lumMod val="20000"/>
            <a:lumOff val="8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25935</xdr:rowOff>
    </xdr:from>
    <xdr:to>
      <xdr:col>1</xdr:col>
      <xdr:colOff>676274</xdr:colOff>
      <xdr:row>2</xdr:row>
      <xdr:rowOff>315420</xdr:rowOff>
    </xdr:to>
    <xdr:pic>
      <xdr:nvPicPr>
        <xdr:cNvPr id="9" name="Imagen 8">
          <a:extLst>
            <a:ext uri="{FF2B5EF4-FFF2-40B4-BE49-F238E27FC236}">
              <a16:creationId xmlns:a16="http://schemas.microsoft.com/office/drawing/2014/main" id="{86B9AAA7-0B66-4C85-4178-6F7A41230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35485"/>
          <a:ext cx="581024" cy="556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workbookViewId="0">
      <selection activeCell="C16" sqref="C16"/>
    </sheetView>
  </sheetViews>
  <sheetFormatPr baseColWidth="10" defaultColWidth="11.42578125" defaultRowHeight="15.75" x14ac:dyDescent="0.25"/>
  <cols>
    <col min="1" max="2" width="11.42578125" style="145"/>
    <col min="3" max="3" width="33.85546875" style="145" customWidth="1"/>
    <col min="4" max="4" width="56.5703125" style="145" customWidth="1"/>
    <col min="5" max="16384" width="11.42578125" style="145"/>
  </cols>
  <sheetData>
    <row r="1" spans="2:12" ht="16.5" thickBot="1" x14ac:dyDescent="0.3"/>
    <row r="2" spans="2:12" ht="21" customHeight="1" x14ac:dyDescent="0.25">
      <c r="B2" s="265" t="s">
        <v>0</v>
      </c>
      <c r="C2" s="266"/>
      <c r="D2" s="266"/>
      <c r="E2" s="267"/>
    </row>
    <row r="3" spans="2:12" ht="29.25" customHeight="1" thickBot="1" x14ac:dyDescent="0.3">
      <c r="B3" s="268"/>
      <c r="C3" s="269"/>
      <c r="D3" s="269"/>
      <c r="E3" s="270"/>
    </row>
    <row r="4" spans="2:12" x14ac:dyDescent="0.25">
      <c r="B4" s="153"/>
      <c r="C4" s="154"/>
      <c r="D4" s="154"/>
      <c r="E4" s="155"/>
    </row>
    <row r="5" spans="2:12" ht="16.5" x14ac:dyDescent="0.3">
      <c r="B5" s="157" t="s">
        <v>1</v>
      </c>
      <c r="E5" s="149"/>
    </row>
    <row r="6" spans="2:12" ht="16.5" x14ac:dyDescent="0.3">
      <c r="B6" s="156" t="s">
        <v>2</v>
      </c>
      <c r="E6" s="149"/>
    </row>
    <row r="7" spans="2:12" ht="16.5" x14ac:dyDescent="0.3">
      <c r="B7" s="156"/>
      <c r="E7" s="149"/>
    </row>
    <row r="8" spans="2:12" ht="16.5" x14ac:dyDescent="0.3">
      <c r="B8" s="156" t="s">
        <v>3</v>
      </c>
      <c r="E8" s="149"/>
    </row>
    <row r="9" spans="2:12" ht="16.5" x14ac:dyDescent="0.3">
      <c r="B9" s="156"/>
      <c r="E9" s="149"/>
    </row>
    <row r="10" spans="2:12" ht="16.5" x14ac:dyDescent="0.3">
      <c r="B10" s="156" t="s">
        <v>4</v>
      </c>
      <c r="E10" s="149"/>
    </row>
    <row r="11" spans="2:12" x14ac:dyDescent="0.25">
      <c r="B11" s="148"/>
      <c r="E11" s="149"/>
    </row>
    <row r="12" spans="2:12" x14ac:dyDescent="0.25">
      <c r="B12" s="148"/>
      <c r="E12" s="149"/>
    </row>
    <row r="13" spans="2:12" ht="16.5" x14ac:dyDescent="0.3">
      <c r="B13" s="156"/>
      <c r="C13" s="264" t="s">
        <v>5</v>
      </c>
      <c r="D13" s="264"/>
      <c r="E13" s="149"/>
    </row>
    <row r="14" spans="2:12" ht="16.5" x14ac:dyDescent="0.3">
      <c r="B14" s="156"/>
      <c r="C14" s="158"/>
      <c r="D14" s="158"/>
      <c r="E14" s="149"/>
      <c r="F14" s="263"/>
      <c r="G14" s="263"/>
      <c r="H14" s="263"/>
      <c r="I14" s="263"/>
      <c r="J14" s="263"/>
      <c r="K14" s="263"/>
      <c r="L14" s="263"/>
    </row>
    <row r="15" spans="2:12" ht="16.5" x14ac:dyDescent="0.3">
      <c r="B15" s="156"/>
      <c r="C15" s="159" t="s">
        <v>6</v>
      </c>
      <c r="D15" s="159" t="s">
        <v>7</v>
      </c>
      <c r="E15" s="149"/>
      <c r="F15" s="263"/>
      <c r="G15" s="263"/>
      <c r="H15" s="263"/>
      <c r="I15" s="263"/>
      <c r="J15" s="263"/>
      <c r="K15" s="263"/>
      <c r="L15" s="263"/>
    </row>
    <row r="16" spans="2:12" ht="82.5" x14ac:dyDescent="0.3">
      <c r="B16" s="156"/>
      <c r="C16" s="160" t="s">
        <v>8</v>
      </c>
      <c r="D16" s="161" t="s">
        <v>9</v>
      </c>
      <c r="E16" s="149"/>
      <c r="F16" s="263"/>
      <c r="G16" s="263"/>
      <c r="H16" s="263"/>
      <c r="I16" s="263"/>
      <c r="J16" s="263"/>
      <c r="K16" s="263"/>
      <c r="L16" s="263"/>
    </row>
    <row r="17" spans="2:12" ht="16.5" x14ac:dyDescent="0.3">
      <c r="B17" s="156"/>
      <c r="C17" s="160" t="s">
        <v>10</v>
      </c>
      <c r="D17" s="161" t="s">
        <v>11</v>
      </c>
      <c r="E17" s="149"/>
      <c r="F17" s="263"/>
      <c r="G17" s="263"/>
      <c r="H17" s="263"/>
      <c r="I17" s="263"/>
      <c r="J17" s="263"/>
      <c r="K17" s="263"/>
      <c r="L17" s="263"/>
    </row>
    <row r="18" spans="2:12" ht="15.75" customHeight="1" x14ac:dyDescent="0.3">
      <c r="B18" s="156"/>
      <c r="C18" s="160" t="s">
        <v>12</v>
      </c>
      <c r="D18" s="161" t="s">
        <v>13</v>
      </c>
      <c r="E18" s="149"/>
      <c r="F18" s="271"/>
      <c r="G18" s="271"/>
      <c r="H18" s="271"/>
      <c r="I18" s="271"/>
      <c r="J18" s="271"/>
      <c r="K18" s="271"/>
      <c r="L18" s="271"/>
    </row>
    <row r="19" spans="2:12" ht="49.5" x14ac:dyDescent="0.3">
      <c r="B19" s="156"/>
      <c r="C19" s="160" t="s">
        <v>14</v>
      </c>
      <c r="D19" s="161" t="s">
        <v>15</v>
      </c>
      <c r="E19" s="149"/>
      <c r="F19" s="263"/>
      <c r="G19" s="263"/>
      <c r="H19" s="263"/>
      <c r="I19" s="263"/>
      <c r="J19" s="263"/>
      <c r="K19" s="263"/>
      <c r="L19" s="263"/>
    </row>
    <row r="20" spans="2:12" ht="16.5" x14ac:dyDescent="0.3">
      <c r="B20" s="156"/>
      <c r="C20" s="158"/>
      <c r="D20" s="158"/>
      <c r="E20" s="149"/>
      <c r="F20" s="263"/>
      <c r="G20" s="263"/>
      <c r="H20" s="263"/>
      <c r="I20" s="263"/>
      <c r="J20" s="263"/>
      <c r="K20" s="263"/>
      <c r="L20" s="263"/>
    </row>
    <row r="21" spans="2:12" ht="16.5" x14ac:dyDescent="0.3">
      <c r="B21" s="156"/>
      <c r="C21" s="264" t="s">
        <v>16</v>
      </c>
      <c r="D21" s="264"/>
      <c r="E21" s="149"/>
      <c r="F21" s="263"/>
      <c r="G21" s="263"/>
      <c r="H21" s="263"/>
      <c r="I21" s="263"/>
      <c r="J21" s="263"/>
      <c r="K21" s="263"/>
      <c r="L21" s="263"/>
    </row>
    <row r="22" spans="2:12" ht="16.5" x14ac:dyDescent="0.3">
      <c r="B22" s="156"/>
      <c r="C22" s="158"/>
      <c r="D22" s="158"/>
      <c r="E22" s="149"/>
      <c r="F22" s="263"/>
      <c r="G22" s="263"/>
      <c r="H22" s="263"/>
      <c r="I22" s="263"/>
      <c r="J22" s="263"/>
      <c r="K22" s="263"/>
      <c r="L22" s="263"/>
    </row>
    <row r="23" spans="2:12" ht="16.5" x14ac:dyDescent="0.3">
      <c r="B23" s="156"/>
      <c r="C23" s="159" t="s">
        <v>6</v>
      </c>
      <c r="D23" s="159" t="s">
        <v>7</v>
      </c>
      <c r="E23" s="149"/>
      <c r="F23" s="263"/>
      <c r="G23" s="263"/>
      <c r="H23" s="263"/>
      <c r="I23" s="263"/>
      <c r="J23" s="263"/>
      <c r="K23" s="263"/>
      <c r="L23" s="263"/>
    </row>
    <row r="24" spans="2:12" ht="66" x14ac:dyDescent="0.3">
      <c r="B24" s="156"/>
      <c r="C24" s="160" t="s">
        <v>17</v>
      </c>
      <c r="D24" s="161" t="s">
        <v>18</v>
      </c>
      <c r="E24" s="149"/>
      <c r="F24" s="263"/>
      <c r="G24" s="263"/>
      <c r="H24" s="263"/>
      <c r="I24" s="263"/>
      <c r="J24" s="263"/>
      <c r="K24" s="263"/>
      <c r="L24" s="263"/>
    </row>
    <row r="25" spans="2:12" ht="33" x14ac:dyDescent="0.3">
      <c r="B25" s="156"/>
      <c r="C25" s="160" t="s">
        <v>19</v>
      </c>
      <c r="D25" s="161" t="s">
        <v>20</v>
      </c>
      <c r="E25" s="149"/>
      <c r="F25" s="263"/>
      <c r="G25" s="263"/>
      <c r="H25" s="263"/>
      <c r="I25" s="263"/>
      <c r="J25" s="263"/>
      <c r="K25" s="263"/>
      <c r="L25" s="263"/>
    </row>
    <row r="26" spans="2:12" ht="49.5" x14ac:dyDescent="0.3">
      <c r="B26" s="156"/>
      <c r="C26" s="160" t="s">
        <v>21</v>
      </c>
      <c r="D26" s="161" t="s">
        <v>22</v>
      </c>
      <c r="E26" s="149"/>
      <c r="F26" s="271"/>
      <c r="G26" s="271"/>
      <c r="H26" s="271"/>
      <c r="I26" s="271"/>
      <c r="J26" s="271"/>
      <c r="K26" s="271"/>
      <c r="L26" s="271"/>
    </row>
    <row r="27" spans="2:12" ht="66" x14ac:dyDescent="0.3">
      <c r="B27" s="156"/>
      <c r="C27" s="160" t="s">
        <v>23</v>
      </c>
      <c r="D27" s="161" t="s">
        <v>24</v>
      </c>
      <c r="E27" s="149"/>
      <c r="F27" s="271"/>
      <c r="G27" s="271"/>
      <c r="H27" s="271"/>
      <c r="I27" s="271"/>
      <c r="J27" s="271"/>
      <c r="K27" s="271"/>
      <c r="L27" s="271"/>
    </row>
    <row r="28" spans="2:12" ht="33" x14ac:dyDescent="0.3">
      <c r="B28" s="156"/>
      <c r="C28" s="160" t="s">
        <v>25</v>
      </c>
      <c r="D28" s="161" t="s">
        <v>26</v>
      </c>
      <c r="E28" s="149"/>
      <c r="F28" s="271"/>
      <c r="G28" s="271"/>
      <c r="H28" s="271"/>
      <c r="I28" s="271"/>
      <c r="J28" s="271"/>
      <c r="K28" s="271"/>
      <c r="L28" s="271"/>
    </row>
    <row r="29" spans="2:12" ht="49.5" x14ac:dyDescent="0.3">
      <c r="B29" s="156"/>
      <c r="C29" s="160" t="s">
        <v>27</v>
      </c>
      <c r="D29" s="161" t="s">
        <v>28</v>
      </c>
      <c r="E29" s="149"/>
      <c r="F29" s="271"/>
      <c r="G29" s="271"/>
      <c r="H29" s="271"/>
      <c r="I29" s="271"/>
      <c r="J29" s="271"/>
      <c r="K29" s="271"/>
      <c r="L29" s="271"/>
    </row>
    <row r="30" spans="2:12" ht="33" x14ac:dyDescent="0.3">
      <c r="B30" s="156"/>
      <c r="C30" s="160" t="s">
        <v>29</v>
      </c>
      <c r="D30" s="161" t="s">
        <v>30</v>
      </c>
      <c r="E30" s="149"/>
      <c r="F30" s="146"/>
      <c r="G30" s="146"/>
      <c r="H30" s="146"/>
      <c r="I30" s="146"/>
      <c r="J30" s="146"/>
      <c r="K30" s="146"/>
      <c r="L30" s="146"/>
    </row>
    <row r="31" spans="2:12" ht="35.25" customHeight="1" x14ac:dyDescent="0.3">
      <c r="B31" s="156"/>
      <c r="C31" s="160" t="s">
        <v>31</v>
      </c>
      <c r="D31" s="162" t="s">
        <v>32</v>
      </c>
      <c r="E31" s="149"/>
    </row>
    <row r="32" spans="2:12" ht="16.5" x14ac:dyDescent="0.3">
      <c r="B32" s="156"/>
      <c r="C32" s="163"/>
      <c r="D32" s="164"/>
      <c r="E32" s="149"/>
    </row>
    <row r="33" spans="2:5" ht="16.5" x14ac:dyDescent="0.3">
      <c r="B33" s="156"/>
      <c r="C33" s="264" t="s">
        <v>33</v>
      </c>
      <c r="D33" s="264"/>
      <c r="E33" s="149"/>
    </row>
    <row r="34" spans="2:5" ht="26.25" customHeight="1" x14ac:dyDescent="0.3">
      <c r="B34" s="156"/>
      <c r="C34" s="272" t="s">
        <v>34</v>
      </c>
      <c r="D34" s="272"/>
      <c r="E34" s="149"/>
    </row>
    <row r="35" spans="2:5" ht="32.25" customHeight="1" x14ac:dyDescent="0.3">
      <c r="B35" s="156"/>
      <c r="C35" s="272"/>
      <c r="D35" s="272"/>
      <c r="E35" s="149"/>
    </row>
    <row r="36" spans="2:5" ht="16.5" x14ac:dyDescent="0.3">
      <c r="B36" s="156"/>
      <c r="C36" s="163"/>
      <c r="D36" s="164"/>
      <c r="E36" s="149"/>
    </row>
    <row r="37" spans="2:5" ht="16.5" x14ac:dyDescent="0.3">
      <c r="B37" s="156"/>
      <c r="C37" s="159" t="s">
        <v>6</v>
      </c>
      <c r="D37" s="159" t="s">
        <v>7</v>
      </c>
      <c r="E37" s="149"/>
    </row>
    <row r="38" spans="2:5" ht="66" x14ac:dyDescent="0.3">
      <c r="B38" s="156"/>
      <c r="C38" s="160" t="s">
        <v>35</v>
      </c>
      <c r="D38" s="161" t="s">
        <v>36</v>
      </c>
      <c r="E38" s="149"/>
    </row>
    <row r="39" spans="2:5" ht="66" x14ac:dyDescent="0.3">
      <c r="B39" s="156"/>
      <c r="C39" s="160" t="s">
        <v>37</v>
      </c>
      <c r="D39" s="161" t="s">
        <v>38</v>
      </c>
      <c r="E39" s="149"/>
    </row>
    <row r="40" spans="2:5" ht="66" x14ac:dyDescent="0.3">
      <c r="B40" s="156"/>
      <c r="C40" s="160" t="s">
        <v>39</v>
      </c>
      <c r="D40" s="161" t="s">
        <v>40</v>
      </c>
      <c r="E40" s="149"/>
    </row>
    <row r="41" spans="2:5" ht="16.5" x14ac:dyDescent="0.3">
      <c r="B41" s="156"/>
      <c r="C41" s="165" t="s">
        <v>41</v>
      </c>
      <c r="D41" s="166"/>
      <c r="E41" s="149"/>
    </row>
    <row r="42" spans="2:5" ht="16.5" x14ac:dyDescent="0.3">
      <c r="B42" s="156"/>
      <c r="C42" s="165" t="s">
        <v>42</v>
      </c>
      <c r="D42" s="166"/>
      <c r="E42" s="149"/>
    </row>
    <row r="43" spans="2:5" ht="82.5" customHeight="1" x14ac:dyDescent="0.3">
      <c r="B43" s="156"/>
      <c r="C43" s="160" t="s">
        <v>43</v>
      </c>
      <c r="D43" s="161" t="s">
        <v>44</v>
      </c>
      <c r="E43" s="149"/>
    </row>
    <row r="44" spans="2:5" ht="49.5" x14ac:dyDescent="0.3">
      <c r="B44" s="156"/>
      <c r="C44" s="160" t="s">
        <v>45</v>
      </c>
      <c r="D44" s="161" t="s">
        <v>46</v>
      </c>
      <c r="E44" s="149"/>
    </row>
    <row r="45" spans="2:5" ht="33" x14ac:dyDescent="0.3">
      <c r="B45" s="156"/>
      <c r="C45" s="160" t="s">
        <v>47</v>
      </c>
      <c r="D45" s="161" t="s">
        <v>48</v>
      </c>
      <c r="E45" s="149"/>
    </row>
    <row r="46" spans="2:5" ht="168" customHeight="1" x14ac:dyDescent="0.3">
      <c r="B46" s="156"/>
      <c r="C46" s="160" t="s">
        <v>49</v>
      </c>
      <c r="D46" s="162" t="s">
        <v>50</v>
      </c>
      <c r="E46" s="149"/>
    </row>
    <row r="47" spans="2:5" ht="16.5" x14ac:dyDescent="0.3">
      <c r="B47" s="156"/>
      <c r="C47" s="158"/>
      <c r="D47" s="158"/>
      <c r="E47" s="149"/>
    </row>
    <row r="48" spans="2:5" ht="16.5" x14ac:dyDescent="0.3">
      <c r="B48" s="156"/>
      <c r="C48" s="264" t="s">
        <v>51</v>
      </c>
      <c r="D48" s="264"/>
      <c r="E48" s="149"/>
    </row>
    <row r="49" spans="2:5" ht="16.5" x14ac:dyDescent="0.3">
      <c r="B49" s="156"/>
      <c r="C49" s="158"/>
      <c r="D49" s="158"/>
      <c r="E49" s="149"/>
    </row>
    <row r="50" spans="2:5" ht="16.5" x14ac:dyDescent="0.3">
      <c r="B50" s="156"/>
      <c r="C50" s="159" t="s">
        <v>6</v>
      </c>
      <c r="D50" s="159" t="s">
        <v>7</v>
      </c>
      <c r="E50" s="149"/>
    </row>
    <row r="51" spans="2:5" ht="81" customHeight="1" x14ac:dyDescent="0.3">
      <c r="B51" s="156"/>
      <c r="C51" s="160" t="s">
        <v>52</v>
      </c>
      <c r="D51" s="161" t="s">
        <v>53</v>
      </c>
      <c r="E51" s="149"/>
    </row>
    <row r="52" spans="2:5" ht="33" x14ac:dyDescent="0.3">
      <c r="B52" s="156"/>
      <c r="C52" s="160" t="s">
        <v>54</v>
      </c>
      <c r="D52" s="161" t="s">
        <v>55</v>
      </c>
      <c r="E52" s="149"/>
    </row>
    <row r="53" spans="2:5" ht="49.5" customHeight="1" x14ac:dyDescent="0.3">
      <c r="B53" s="156"/>
      <c r="C53" s="160" t="s">
        <v>10</v>
      </c>
      <c r="D53" s="162" t="s">
        <v>56</v>
      </c>
      <c r="E53" s="149"/>
    </row>
    <row r="54" spans="2:5" x14ac:dyDescent="0.25">
      <c r="B54" s="148"/>
      <c r="E54" s="149"/>
    </row>
    <row r="55" spans="2:5" ht="16.5" thickBot="1" x14ac:dyDescent="0.3">
      <c r="B55" s="150"/>
      <c r="C55" s="151"/>
      <c r="D55" s="151"/>
      <c r="E55" s="152"/>
    </row>
  </sheetData>
  <mergeCells count="22">
    <mergeCell ref="C48:D48"/>
    <mergeCell ref="B2:E3"/>
    <mergeCell ref="F29:L29"/>
    <mergeCell ref="C21:D21"/>
    <mergeCell ref="C13:D13"/>
    <mergeCell ref="C33:D33"/>
    <mergeCell ref="C34:D35"/>
    <mergeCell ref="F24:L24"/>
    <mergeCell ref="F25:L25"/>
    <mergeCell ref="F26:L26"/>
    <mergeCell ref="F27:L27"/>
    <mergeCell ref="F28:L28"/>
    <mergeCell ref="F18:L18"/>
    <mergeCell ref="F19:L19"/>
    <mergeCell ref="F20:L20"/>
    <mergeCell ref="F21:L21"/>
    <mergeCell ref="F22:L22"/>
    <mergeCell ref="F23:L23"/>
    <mergeCell ref="F14:L14"/>
    <mergeCell ref="F15:L15"/>
    <mergeCell ref="F16:L16"/>
    <mergeCell ref="F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6"/>
  <sheetViews>
    <sheetView workbookViewId="0">
      <selection activeCell="N7" sqref="N7"/>
    </sheetView>
  </sheetViews>
  <sheetFormatPr baseColWidth="10" defaultColWidth="11.42578125" defaultRowHeight="16.5" x14ac:dyDescent="0.3"/>
  <cols>
    <col min="1" max="2" width="11.42578125" style="158"/>
    <col min="3" max="3" width="29" style="158" customWidth="1"/>
    <col min="4" max="16384" width="11.42578125" style="158"/>
  </cols>
  <sheetData>
    <row r="2" spans="3:13" x14ac:dyDescent="0.3">
      <c r="C2" s="264" t="s">
        <v>57</v>
      </c>
      <c r="D2" s="264"/>
      <c r="E2" s="264"/>
      <c r="F2" s="264"/>
      <c r="G2" s="264"/>
      <c r="H2" s="264"/>
      <c r="I2" s="264"/>
      <c r="J2" s="264"/>
      <c r="K2" s="264"/>
      <c r="L2" s="264"/>
      <c r="M2" s="264"/>
    </row>
    <row r="3" spans="3:13" ht="17.25" thickBot="1" x14ac:dyDescent="0.35"/>
    <row r="4" spans="3:13" ht="24.75" customHeight="1" x14ac:dyDescent="0.3">
      <c r="C4" s="274" t="s">
        <v>58</v>
      </c>
      <c r="D4" s="276" t="s">
        <v>59</v>
      </c>
      <c r="E4" s="278" t="s">
        <v>60</v>
      </c>
      <c r="F4" s="280" t="s">
        <v>61</v>
      </c>
      <c r="G4" s="282" t="s">
        <v>62</v>
      </c>
      <c r="H4" s="284" t="s">
        <v>63</v>
      </c>
      <c r="I4" s="286" t="s">
        <v>64</v>
      </c>
      <c r="J4" s="288" t="s">
        <v>65</v>
      </c>
      <c r="K4" s="290" t="s">
        <v>66</v>
      </c>
    </row>
    <row r="5" spans="3:13" ht="29.25" customHeight="1" thickBot="1" x14ac:dyDescent="0.35">
      <c r="C5" s="275"/>
      <c r="D5" s="277"/>
      <c r="E5" s="279"/>
      <c r="F5" s="281"/>
      <c r="G5" s="283"/>
      <c r="H5" s="285"/>
      <c r="I5" s="287"/>
      <c r="J5" s="289"/>
      <c r="K5" s="291"/>
    </row>
    <row r="6" spans="3:13" ht="36.75" customHeight="1" thickTop="1" thickBot="1" x14ac:dyDescent="0.35">
      <c r="C6" s="194" t="s">
        <v>67</v>
      </c>
      <c r="D6" s="195">
        <v>14</v>
      </c>
      <c r="E6" s="195">
        <v>21</v>
      </c>
      <c r="F6" s="196">
        <v>1</v>
      </c>
      <c r="G6" s="196">
        <v>20</v>
      </c>
      <c r="H6" s="197"/>
      <c r="I6" s="198"/>
      <c r="J6" s="198"/>
      <c r="K6" s="198"/>
    </row>
    <row r="7" spans="3:13" ht="33.75" customHeight="1" thickBot="1" x14ac:dyDescent="0.35">
      <c r="C7" s="194" t="s">
        <v>68</v>
      </c>
      <c r="D7" s="195">
        <v>7</v>
      </c>
      <c r="E7" s="195">
        <v>10</v>
      </c>
      <c r="F7" s="196"/>
      <c r="G7" s="196"/>
      <c r="H7" s="197">
        <v>10</v>
      </c>
      <c r="I7" s="198"/>
      <c r="J7" s="198"/>
      <c r="K7" s="198"/>
    </row>
    <row r="8" spans="3:13" ht="17.25" thickBot="1" x14ac:dyDescent="0.35">
      <c r="C8" s="199" t="s">
        <v>69</v>
      </c>
      <c r="D8" s="202">
        <f t="shared" ref="D8:I8" si="0">SUM(D6:D7)</f>
        <v>21</v>
      </c>
      <c r="E8" s="202">
        <f t="shared" si="0"/>
        <v>31</v>
      </c>
      <c r="F8" s="202">
        <f t="shared" si="0"/>
        <v>1</v>
      </c>
      <c r="G8" s="202">
        <f t="shared" si="0"/>
        <v>20</v>
      </c>
      <c r="H8" s="202">
        <f t="shared" si="0"/>
        <v>10</v>
      </c>
      <c r="I8" s="202">
        <f t="shared" si="0"/>
        <v>0</v>
      </c>
      <c r="J8" s="202">
        <v>0</v>
      </c>
      <c r="K8" s="202">
        <v>0</v>
      </c>
    </row>
    <row r="9" spans="3:13" ht="17.25" thickBot="1" x14ac:dyDescent="0.35">
      <c r="C9" s="200"/>
      <c r="D9" s="201"/>
      <c r="E9" s="201"/>
      <c r="F9" s="203">
        <f>F8/E8</f>
        <v>3.2258064516129031E-2</v>
      </c>
      <c r="G9" s="203">
        <f>G8/E8</f>
        <v>0.64516129032258063</v>
      </c>
      <c r="H9" s="203">
        <f>H8/E8</f>
        <v>0.32258064516129031</v>
      </c>
      <c r="I9" s="203">
        <f>I8/E8</f>
        <v>0</v>
      </c>
      <c r="J9" s="203">
        <f>J8/E8</f>
        <v>0</v>
      </c>
      <c r="K9" s="203">
        <f>K8/E8</f>
        <v>0</v>
      </c>
    </row>
    <row r="11" spans="3:13" x14ac:dyDescent="0.3">
      <c r="C11" s="273" t="s">
        <v>70</v>
      </c>
      <c r="D11" s="273"/>
      <c r="E11" s="273"/>
      <c r="F11" s="273"/>
      <c r="G11" s="273"/>
      <c r="H11" s="273"/>
      <c r="I11" s="273"/>
      <c r="J11" s="273"/>
      <c r="K11" s="273"/>
    </row>
    <row r="12" spans="3:13" x14ac:dyDescent="0.3">
      <c r="C12" s="273"/>
      <c r="D12" s="273"/>
      <c r="E12" s="273"/>
      <c r="F12" s="273"/>
      <c r="G12" s="273"/>
      <c r="H12" s="273"/>
      <c r="I12" s="273"/>
      <c r="J12" s="273"/>
      <c r="K12" s="273"/>
    </row>
    <row r="18" spans="3:13" x14ac:dyDescent="0.3">
      <c r="C18" s="168"/>
      <c r="D18" s="168"/>
      <c r="E18" s="168"/>
      <c r="F18" s="168"/>
      <c r="G18" s="168"/>
      <c r="H18" s="168"/>
      <c r="I18" s="168"/>
      <c r="J18" s="168"/>
      <c r="K18" s="168"/>
      <c r="L18" s="168"/>
      <c r="M18" s="168"/>
    </row>
    <row r="36" spans="3:13" x14ac:dyDescent="0.3">
      <c r="C36" s="168"/>
      <c r="D36" s="168"/>
      <c r="E36" s="168"/>
      <c r="F36" s="168"/>
      <c r="G36" s="168"/>
      <c r="H36" s="168"/>
      <c r="I36" s="168"/>
      <c r="J36" s="168"/>
      <c r="K36" s="168"/>
      <c r="L36" s="168"/>
      <c r="M36" s="168"/>
    </row>
  </sheetData>
  <mergeCells count="11">
    <mergeCell ref="C11:K12"/>
    <mergeCell ref="C2:M2"/>
    <mergeCell ref="C4:C5"/>
    <mergeCell ref="D4:D5"/>
    <mergeCell ref="E4:E5"/>
    <mergeCell ref="F4:F5"/>
    <mergeCell ref="G4:G5"/>
    <mergeCell ref="H4:H5"/>
    <mergeCell ref="I4:I5"/>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13"/>
  <sheetViews>
    <sheetView workbookViewId="0">
      <selection activeCell="F16" sqref="F16"/>
    </sheetView>
  </sheetViews>
  <sheetFormatPr baseColWidth="10" defaultRowHeight="15" x14ac:dyDescent="0.25"/>
  <cols>
    <col min="3" max="3" width="33.140625" customWidth="1"/>
    <col min="5" max="5" width="10.5703125" customWidth="1"/>
    <col min="6" max="6" width="9" customWidth="1"/>
    <col min="7" max="7" width="11.140625" customWidth="1"/>
    <col min="8" max="8" width="9.28515625" customWidth="1"/>
    <col min="11" max="11" width="12.42578125" customWidth="1"/>
    <col min="12" max="12" width="20.42578125" customWidth="1"/>
  </cols>
  <sheetData>
    <row r="3" spans="3:17" ht="16.5" x14ac:dyDescent="0.3">
      <c r="C3" s="264" t="s">
        <v>390</v>
      </c>
      <c r="D3" s="264"/>
      <c r="E3" s="264"/>
      <c r="F3" s="264"/>
      <c r="G3" s="264"/>
      <c r="H3" s="264"/>
      <c r="I3" s="264"/>
      <c r="J3" s="264"/>
      <c r="K3" s="264"/>
      <c r="L3" s="264"/>
      <c r="M3" s="264"/>
    </row>
    <row r="4" spans="3:17" ht="15.75" thickBot="1" x14ac:dyDescent="0.3"/>
    <row r="5" spans="3:17" ht="15.75" customHeight="1" thickBot="1" x14ac:dyDescent="0.3">
      <c r="C5" s="292" t="s">
        <v>58</v>
      </c>
      <c r="D5" s="294" t="s">
        <v>59</v>
      </c>
      <c r="E5" s="296" t="s">
        <v>60</v>
      </c>
      <c r="F5" s="210"/>
      <c r="G5" s="210"/>
      <c r="H5" s="211"/>
      <c r="I5" s="210"/>
      <c r="J5" s="210"/>
      <c r="K5" s="212"/>
    </row>
    <row r="6" spans="3:17" ht="41.25" customHeight="1" thickTop="1" thickBot="1" x14ac:dyDescent="0.3">
      <c r="C6" s="293"/>
      <c r="D6" s="295"/>
      <c r="E6" s="297"/>
      <c r="F6" s="213" t="s">
        <v>61</v>
      </c>
      <c r="G6" s="214" t="s">
        <v>62</v>
      </c>
      <c r="H6" s="215" t="s">
        <v>63</v>
      </c>
      <c r="I6" s="216" t="s">
        <v>64</v>
      </c>
      <c r="J6" s="217" t="s">
        <v>65</v>
      </c>
      <c r="K6" s="217" t="s">
        <v>66</v>
      </c>
      <c r="M6" s="118"/>
      <c r="N6" s="118"/>
      <c r="O6" s="118"/>
      <c r="P6" s="118"/>
      <c r="Q6" s="118"/>
    </row>
    <row r="7" spans="3:17" ht="44.25" customHeight="1" thickTop="1" thickBot="1" x14ac:dyDescent="0.3">
      <c r="C7" s="218" t="s">
        <v>286</v>
      </c>
      <c r="D7" s="219">
        <v>14</v>
      </c>
      <c r="E7" s="219">
        <v>21</v>
      </c>
      <c r="F7" s="220">
        <v>1</v>
      </c>
      <c r="G7" s="220">
        <v>20</v>
      </c>
      <c r="H7" s="221"/>
      <c r="I7" s="222"/>
      <c r="J7" s="222"/>
      <c r="K7" s="222"/>
      <c r="M7" s="118"/>
      <c r="N7" s="118"/>
      <c r="O7" s="118"/>
      <c r="P7" s="118"/>
      <c r="Q7" s="118"/>
    </row>
    <row r="8" spans="3:17" ht="37.5" customHeight="1" thickBot="1" x14ac:dyDescent="0.3">
      <c r="C8" s="218" t="s">
        <v>68</v>
      </c>
      <c r="D8" s="219">
        <v>7</v>
      </c>
      <c r="E8" s="219">
        <v>10</v>
      </c>
      <c r="F8" s="220"/>
      <c r="G8" s="220">
        <v>10</v>
      </c>
      <c r="H8" s="221"/>
      <c r="I8" s="222"/>
      <c r="J8" s="222"/>
      <c r="K8" s="222"/>
      <c r="M8" s="118"/>
      <c r="N8" s="118"/>
      <c r="O8" s="118"/>
      <c r="P8" s="118"/>
      <c r="Q8" s="118"/>
    </row>
    <row r="9" spans="3:17" ht="15" customHeight="1" thickBot="1" x14ac:dyDescent="0.3">
      <c r="C9" s="223" t="s">
        <v>69</v>
      </c>
      <c r="D9" s="224">
        <f t="shared" ref="D9:H9" si="0">SUM(D7:D8)</f>
        <v>21</v>
      </c>
      <c r="E9" s="224">
        <f t="shared" si="0"/>
        <v>31</v>
      </c>
      <c r="F9" s="224">
        <f t="shared" si="0"/>
        <v>1</v>
      </c>
      <c r="G9" s="224">
        <f t="shared" si="0"/>
        <v>30</v>
      </c>
      <c r="H9" s="224">
        <f t="shared" si="0"/>
        <v>0</v>
      </c>
      <c r="I9" s="224">
        <f>SUM(I7:I8)</f>
        <v>0</v>
      </c>
      <c r="J9" s="224">
        <f>SUM(J7:J8)</f>
        <v>0</v>
      </c>
      <c r="K9" s="224"/>
    </row>
    <row r="10" spans="3:17" ht="15" customHeight="1" thickBot="1" x14ac:dyDescent="0.3">
      <c r="C10" s="225"/>
      <c r="D10" s="226"/>
      <c r="E10" s="226"/>
      <c r="F10" s="227">
        <f>F9/E9</f>
        <v>3.2258064516129031E-2</v>
      </c>
      <c r="G10" s="227">
        <f>G9/E9</f>
        <v>0.967741935483871</v>
      </c>
      <c r="H10" s="227">
        <f>H9/E9</f>
        <v>0</v>
      </c>
      <c r="I10" s="227">
        <f>I9/E9</f>
        <v>0</v>
      </c>
      <c r="J10" s="227">
        <f>J9/E9</f>
        <v>0</v>
      </c>
      <c r="K10" s="227">
        <f>K9/E9</f>
        <v>0</v>
      </c>
      <c r="O10" s="118"/>
      <c r="P10" s="118"/>
      <c r="Q10" s="118"/>
    </row>
    <row r="11" spans="3:17" x14ac:dyDescent="0.25">
      <c r="O11" s="118"/>
      <c r="P11" s="118"/>
      <c r="Q11" s="118"/>
    </row>
    <row r="12" spans="3:17" x14ac:dyDescent="0.25">
      <c r="C12" s="228"/>
    </row>
    <row r="13" spans="3:17" x14ac:dyDescent="0.25">
      <c r="C13" s="228"/>
    </row>
  </sheetData>
  <mergeCells count="4">
    <mergeCell ref="C5:C6"/>
    <mergeCell ref="D5:D6"/>
    <mergeCell ref="E5:E6"/>
    <mergeCell ref="C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tabSelected="1" zoomScale="90" zoomScaleNormal="90" workbookViewId="0">
      <pane xSplit="4" topLeftCell="E1" activePane="topRight" state="frozen"/>
      <selection activeCell="B2" sqref="B2"/>
      <selection pane="topRight" activeCell="E34" sqref="E34"/>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3.7109375" style="142" customWidth="1"/>
    <col min="5" max="5" width="41.28515625" style="142" customWidth="1"/>
    <col min="6" max="6" width="18.85546875" style="142" customWidth="1"/>
    <col min="7" max="7" width="17.85546875" style="144" customWidth="1"/>
    <col min="8" max="8" width="22" style="142" customWidth="1"/>
    <col min="9" max="9" width="14.7109375" style="142" customWidth="1"/>
    <col min="10" max="10" width="15.42578125" style="142" customWidth="1"/>
    <col min="11" max="11" width="16.85546875" style="142" customWidth="1"/>
    <col min="12" max="12" width="11.42578125" style="142"/>
    <col min="13" max="13" width="14.7109375" style="142" customWidth="1"/>
    <col min="14" max="14" width="11.140625" style="143" customWidth="1" outlineLevel="1"/>
    <col min="15" max="15" width="41.85546875" style="143" customWidth="1" outlineLevel="1"/>
    <col min="16" max="16" width="12.28515625" style="143" customWidth="1" outlineLevel="1"/>
    <col min="17" max="17" width="11.5703125" style="143" customWidth="1" outlineLevel="1"/>
    <col min="18" max="18" width="11.85546875" style="143" customWidth="1" outlineLevel="1"/>
    <col min="19" max="19" width="11" style="143" customWidth="1" outlineLevel="1"/>
    <col min="20" max="20" width="36" style="143" customWidth="1" outlineLevel="1"/>
    <col min="21" max="21" width="16" style="260" customWidth="1" outlineLevel="1"/>
    <col min="22" max="22" width="16.42578125" style="143" customWidth="1" outlineLevel="1"/>
    <col min="23" max="23" width="11.140625" style="143" customWidth="1" outlineLevel="1"/>
    <col min="24" max="24" width="20.85546875" style="143" customWidth="1" outlineLevel="1"/>
    <col min="25" max="25" width="12.28515625" style="143" customWidth="1" outlineLevel="1"/>
    <col min="26" max="26" width="11.5703125" style="143" customWidth="1" outlineLevel="1"/>
    <col min="27" max="27" width="11.85546875" style="143" customWidth="1" outlineLevel="1"/>
    <col min="28" max="28" width="11" style="143" customWidth="1" outlineLevel="1"/>
    <col min="29" max="30" width="36" style="143" customWidth="1" outlineLevel="1"/>
    <col min="31" max="31" width="19.42578125" style="143" customWidth="1" outlineLevel="1"/>
    <col min="32" max="32" width="17" style="143" customWidth="1" outlineLevel="1"/>
    <col min="33" max="33" width="18.42578125" style="143" customWidth="1"/>
    <col min="34" max="34" width="20" style="143" customWidth="1"/>
    <col min="35" max="16384" width="11.42578125" style="142"/>
  </cols>
  <sheetData>
    <row r="1" spans="1:34" ht="35.25" customHeight="1" x14ac:dyDescent="0.25">
      <c r="A1" s="167"/>
      <c r="B1" s="315" t="s">
        <v>5</v>
      </c>
      <c r="C1" s="315"/>
      <c r="D1" s="315"/>
      <c r="E1" s="315"/>
      <c r="F1" s="316" t="s">
        <v>16</v>
      </c>
      <c r="G1" s="317"/>
      <c r="H1" s="317"/>
      <c r="I1" s="317"/>
      <c r="J1" s="317"/>
      <c r="K1" s="317"/>
      <c r="L1" s="317"/>
      <c r="M1" s="317"/>
      <c r="N1" s="319" t="s">
        <v>33</v>
      </c>
      <c r="O1" s="320"/>
      <c r="P1" s="320"/>
      <c r="Q1" s="320"/>
      <c r="R1" s="320"/>
      <c r="S1" s="320"/>
      <c r="T1" s="320"/>
      <c r="U1" s="320"/>
      <c r="V1" s="320"/>
      <c r="W1" s="320"/>
      <c r="X1" s="320"/>
      <c r="Y1" s="320"/>
      <c r="Z1" s="320"/>
      <c r="AA1" s="320"/>
      <c r="AB1" s="320"/>
      <c r="AC1" s="320"/>
      <c r="AD1" s="320"/>
      <c r="AE1" s="320"/>
      <c r="AF1" s="310" t="s">
        <v>71</v>
      </c>
      <c r="AG1" s="310"/>
      <c r="AH1" s="310"/>
    </row>
    <row r="2" spans="1:34" ht="35.25" customHeight="1" x14ac:dyDescent="0.25">
      <c r="A2" s="327"/>
      <c r="B2" s="328" t="s">
        <v>8</v>
      </c>
      <c r="C2" s="328" t="s">
        <v>10</v>
      </c>
      <c r="D2" s="328" t="s">
        <v>12</v>
      </c>
      <c r="E2" s="328" t="s">
        <v>14</v>
      </c>
      <c r="F2" s="332" t="s">
        <v>72</v>
      </c>
      <c r="G2" s="330" t="s">
        <v>19</v>
      </c>
      <c r="H2" s="330" t="s">
        <v>21</v>
      </c>
      <c r="I2" s="330" t="s">
        <v>23</v>
      </c>
      <c r="J2" s="329" t="s">
        <v>25</v>
      </c>
      <c r="K2" s="329" t="s">
        <v>27</v>
      </c>
      <c r="L2" s="311" t="s">
        <v>73</v>
      </c>
      <c r="M2" s="313" t="s">
        <v>74</v>
      </c>
      <c r="N2" s="308" t="s">
        <v>75</v>
      </c>
      <c r="O2" s="309"/>
      <c r="P2" s="309"/>
      <c r="Q2" s="309"/>
      <c r="R2" s="309"/>
      <c r="S2" s="309"/>
      <c r="T2" s="309"/>
      <c r="U2" s="309"/>
      <c r="V2" s="309"/>
      <c r="W2" s="318" t="s">
        <v>385</v>
      </c>
      <c r="X2" s="318"/>
      <c r="Y2" s="318"/>
      <c r="Z2" s="318"/>
      <c r="AA2" s="318"/>
      <c r="AB2" s="318"/>
      <c r="AC2" s="318"/>
      <c r="AD2" s="318"/>
      <c r="AE2" s="318"/>
      <c r="AF2" s="310"/>
      <c r="AG2" s="310"/>
      <c r="AH2" s="310"/>
    </row>
    <row r="3" spans="1:34" ht="35.25" customHeight="1" x14ac:dyDescent="0.25">
      <c r="A3" s="327"/>
      <c r="B3" s="328"/>
      <c r="C3" s="328"/>
      <c r="D3" s="328"/>
      <c r="E3" s="328"/>
      <c r="F3" s="332"/>
      <c r="G3" s="331"/>
      <c r="H3" s="331"/>
      <c r="I3" s="331"/>
      <c r="J3" s="329"/>
      <c r="K3" s="329"/>
      <c r="L3" s="312"/>
      <c r="M3" s="314"/>
      <c r="N3" s="204" t="s">
        <v>376</v>
      </c>
      <c r="O3" s="204" t="s">
        <v>377</v>
      </c>
      <c r="P3" s="204" t="s">
        <v>378</v>
      </c>
      <c r="Q3" s="204" t="s">
        <v>379</v>
      </c>
      <c r="R3" s="204" t="s">
        <v>380</v>
      </c>
      <c r="S3" s="204" t="s">
        <v>381</v>
      </c>
      <c r="T3" s="204" t="s">
        <v>382</v>
      </c>
      <c r="U3" s="204" t="s">
        <v>383</v>
      </c>
      <c r="V3" s="204" t="s">
        <v>384</v>
      </c>
      <c r="W3" s="261" t="s">
        <v>386</v>
      </c>
      <c r="X3" s="261" t="s">
        <v>387</v>
      </c>
      <c r="Y3" s="261" t="s">
        <v>162</v>
      </c>
      <c r="Z3" s="261" t="s">
        <v>163</v>
      </c>
      <c r="AA3" s="261" t="s">
        <v>388</v>
      </c>
      <c r="AB3" s="261" t="s">
        <v>165</v>
      </c>
      <c r="AC3" s="261" t="s">
        <v>166</v>
      </c>
      <c r="AD3" s="261" t="s">
        <v>167</v>
      </c>
      <c r="AE3" s="261" t="s">
        <v>389</v>
      </c>
      <c r="AF3" s="147" t="s">
        <v>52</v>
      </c>
      <c r="AG3" s="147" t="s">
        <v>54</v>
      </c>
      <c r="AH3" s="147" t="s">
        <v>10</v>
      </c>
    </row>
    <row r="4" spans="1:34" ht="35.25" customHeight="1" x14ac:dyDescent="0.25">
      <c r="B4" s="229" t="s">
        <v>83</v>
      </c>
      <c r="C4" s="321" t="s">
        <v>290</v>
      </c>
      <c r="D4" s="298" t="s">
        <v>291</v>
      </c>
      <c r="E4" s="324" t="s">
        <v>292</v>
      </c>
      <c r="F4" s="302" t="s">
        <v>293</v>
      </c>
      <c r="G4" s="230" t="s">
        <v>294</v>
      </c>
      <c r="H4" s="230" t="s">
        <v>295</v>
      </c>
      <c r="I4" s="231">
        <v>1</v>
      </c>
      <c r="J4" s="232" t="s">
        <v>296</v>
      </c>
      <c r="K4" s="233">
        <v>1</v>
      </c>
      <c r="L4" s="234">
        <v>44593</v>
      </c>
      <c r="M4" s="234">
        <v>44650</v>
      </c>
      <c r="N4" s="174"/>
      <c r="O4" s="169"/>
      <c r="P4" s="191"/>
      <c r="Q4" s="175"/>
      <c r="R4" s="176"/>
      <c r="S4" s="177"/>
      <c r="T4" s="209" t="s">
        <v>373</v>
      </c>
      <c r="U4" s="172" t="s">
        <v>93</v>
      </c>
      <c r="V4" s="256"/>
      <c r="W4" s="208"/>
      <c r="X4" s="169"/>
      <c r="Y4" s="191"/>
      <c r="Z4" s="175"/>
      <c r="AA4" s="176"/>
      <c r="AB4" s="177"/>
      <c r="AC4" s="209" t="s">
        <v>373</v>
      </c>
      <c r="AD4" s="172" t="s">
        <v>93</v>
      </c>
      <c r="AE4" s="256"/>
      <c r="AF4" s="258" t="s">
        <v>94</v>
      </c>
      <c r="AG4" s="170" t="s">
        <v>95</v>
      </c>
      <c r="AH4" s="170" t="s">
        <v>96</v>
      </c>
    </row>
    <row r="5" spans="1:34" ht="35.25" customHeight="1" x14ac:dyDescent="0.25">
      <c r="B5" s="229" t="s">
        <v>83</v>
      </c>
      <c r="C5" s="322"/>
      <c r="D5" s="304"/>
      <c r="E5" s="325"/>
      <c r="F5" s="306"/>
      <c r="G5" s="235" t="s">
        <v>297</v>
      </c>
      <c r="H5" s="230" t="s">
        <v>298</v>
      </c>
      <c r="I5" s="231">
        <v>1</v>
      </c>
      <c r="J5" s="232" t="s">
        <v>296</v>
      </c>
      <c r="K5" s="233">
        <v>1</v>
      </c>
      <c r="L5" s="234">
        <v>44470</v>
      </c>
      <c r="M5" s="236">
        <v>44591</v>
      </c>
      <c r="N5" s="174"/>
      <c r="O5" s="169"/>
      <c r="P5" s="191"/>
      <c r="Q5" s="175"/>
      <c r="R5" s="176"/>
      <c r="S5" s="177"/>
      <c r="T5" s="209" t="s">
        <v>373</v>
      </c>
      <c r="U5" s="172" t="s">
        <v>93</v>
      </c>
      <c r="V5" s="256"/>
      <c r="W5" s="208"/>
      <c r="X5" s="169"/>
      <c r="Y5" s="191"/>
      <c r="Z5" s="175"/>
      <c r="AA5" s="176"/>
      <c r="AB5" s="177"/>
      <c r="AC5" s="209" t="s">
        <v>373</v>
      </c>
      <c r="AD5" s="172" t="s">
        <v>93</v>
      </c>
      <c r="AE5" s="256"/>
      <c r="AF5" s="258" t="s">
        <v>94</v>
      </c>
      <c r="AG5" s="170" t="s">
        <v>95</v>
      </c>
      <c r="AH5" s="170" t="s">
        <v>96</v>
      </c>
    </row>
    <row r="6" spans="1:34" ht="35.25" customHeight="1" x14ac:dyDescent="0.25">
      <c r="B6" s="229" t="s">
        <v>83</v>
      </c>
      <c r="C6" s="322"/>
      <c r="D6" s="299"/>
      <c r="E6" s="326"/>
      <c r="F6" s="303"/>
      <c r="G6" s="237" t="s">
        <v>299</v>
      </c>
      <c r="H6" s="229" t="s">
        <v>300</v>
      </c>
      <c r="I6" s="231">
        <v>1</v>
      </c>
      <c r="J6" s="232" t="s">
        <v>296</v>
      </c>
      <c r="K6" s="233">
        <v>1</v>
      </c>
      <c r="L6" s="234">
        <v>44470</v>
      </c>
      <c r="M6" s="236">
        <v>44530</v>
      </c>
      <c r="N6" s="174"/>
      <c r="O6" s="169"/>
      <c r="P6" s="191"/>
      <c r="Q6" s="175"/>
      <c r="R6" s="176"/>
      <c r="S6" s="177"/>
      <c r="T6" s="256"/>
      <c r="U6" s="256"/>
      <c r="V6" s="256"/>
      <c r="W6" s="208"/>
      <c r="X6" s="169"/>
      <c r="Y6" s="191"/>
      <c r="Z6" s="175"/>
      <c r="AA6" s="176"/>
      <c r="AB6" s="177"/>
      <c r="AC6" s="256"/>
      <c r="AD6" s="256"/>
      <c r="AE6" s="256"/>
      <c r="AF6" s="258" t="s">
        <v>374</v>
      </c>
      <c r="AG6" s="170" t="s">
        <v>95</v>
      </c>
      <c r="AH6" s="259" t="s">
        <v>375</v>
      </c>
    </row>
    <row r="7" spans="1:34" ht="35.25" customHeight="1" x14ac:dyDescent="0.25">
      <c r="B7" s="229" t="s">
        <v>83</v>
      </c>
      <c r="C7" s="322"/>
      <c r="D7" s="238" t="s">
        <v>301</v>
      </c>
      <c r="E7" s="262" t="s">
        <v>302</v>
      </c>
      <c r="F7" s="229" t="s">
        <v>303</v>
      </c>
      <c r="G7" s="230" t="s">
        <v>304</v>
      </c>
      <c r="H7" s="230" t="s">
        <v>305</v>
      </c>
      <c r="I7" s="239">
        <v>5</v>
      </c>
      <c r="J7" s="240" t="s">
        <v>306</v>
      </c>
      <c r="K7" s="233">
        <v>1</v>
      </c>
      <c r="L7" s="241">
        <v>44470</v>
      </c>
      <c r="M7" s="242">
        <v>44592</v>
      </c>
      <c r="N7" s="174"/>
      <c r="O7" s="169"/>
      <c r="P7" s="191"/>
      <c r="Q7" s="175"/>
      <c r="R7" s="176"/>
      <c r="S7" s="177"/>
      <c r="T7" s="209" t="s">
        <v>373</v>
      </c>
      <c r="U7" s="172" t="s">
        <v>93</v>
      </c>
      <c r="V7" s="256"/>
      <c r="W7" s="208"/>
      <c r="X7" s="169"/>
      <c r="Y7" s="191"/>
      <c r="Z7" s="175"/>
      <c r="AA7" s="176"/>
      <c r="AB7" s="177"/>
      <c r="AC7" s="209" t="s">
        <v>373</v>
      </c>
      <c r="AD7" s="172" t="s">
        <v>93</v>
      </c>
      <c r="AE7" s="256"/>
      <c r="AF7" s="258" t="s">
        <v>94</v>
      </c>
      <c r="AG7" s="170" t="s">
        <v>95</v>
      </c>
      <c r="AH7" s="170" t="s">
        <v>96</v>
      </c>
    </row>
    <row r="8" spans="1:34" ht="35.25" customHeight="1" x14ac:dyDescent="0.25">
      <c r="B8" s="229" t="s">
        <v>83</v>
      </c>
      <c r="C8" s="322"/>
      <c r="D8" s="298" t="s">
        <v>307</v>
      </c>
      <c r="E8" s="300" t="s">
        <v>308</v>
      </c>
      <c r="F8" s="302" t="s">
        <v>309</v>
      </c>
      <c r="G8" s="230" t="s">
        <v>310</v>
      </c>
      <c r="H8" s="230" t="s">
        <v>311</v>
      </c>
      <c r="I8" s="239">
        <v>2</v>
      </c>
      <c r="J8" s="240" t="s">
        <v>306</v>
      </c>
      <c r="K8" s="233">
        <v>1</v>
      </c>
      <c r="L8" s="241">
        <v>44470</v>
      </c>
      <c r="M8" s="242">
        <v>44592</v>
      </c>
      <c r="N8" s="174"/>
      <c r="O8" s="169"/>
      <c r="P8" s="191"/>
      <c r="Q8" s="175"/>
      <c r="R8" s="176"/>
      <c r="S8" s="177"/>
      <c r="T8" s="209" t="s">
        <v>373</v>
      </c>
      <c r="U8" s="172" t="s">
        <v>93</v>
      </c>
      <c r="V8" s="256"/>
      <c r="W8" s="208"/>
      <c r="X8" s="169"/>
      <c r="Y8" s="191"/>
      <c r="Z8" s="175"/>
      <c r="AA8" s="176"/>
      <c r="AB8" s="177"/>
      <c r="AC8" s="209" t="s">
        <v>373</v>
      </c>
      <c r="AD8" s="172" t="s">
        <v>93</v>
      </c>
      <c r="AE8" s="256"/>
      <c r="AF8" s="258" t="s">
        <v>94</v>
      </c>
      <c r="AG8" s="170" t="s">
        <v>95</v>
      </c>
      <c r="AH8" s="170" t="s">
        <v>96</v>
      </c>
    </row>
    <row r="9" spans="1:34" ht="35.25" customHeight="1" x14ac:dyDescent="0.25">
      <c r="B9" s="229" t="s">
        <v>83</v>
      </c>
      <c r="C9" s="322"/>
      <c r="D9" s="299"/>
      <c r="E9" s="301"/>
      <c r="F9" s="303"/>
      <c r="G9" s="230" t="s">
        <v>312</v>
      </c>
      <c r="H9" s="229" t="s">
        <v>311</v>
      </c>
      <c r="I9" s="239">
        <v>2</v>
      </c>
      <c r="J9" s="240" t="s">
        <v>306</v>
      </c>
      <c r="K9" s="233">
        <v>1</v>
      </c>
      <c r="L9" s="241">
        <v>44470</v>
      </c>
      <c r="M9" s="242">
        <v>44592</v>
      </c>
      <c r="N9" s="174"/>
      <c r="O9" s="169"/>
      <c r="P9" s="191"/>
      <c r="Q9" s="175"/>
      <c r="R9" s="176"/>
      <c r="S9" s="177"/>
      <c r="T9" s="209" t="s">
        <v>373</v>
      </c>
      <c r="U9" s="172" t="s">
        <v>93</v>
      </c>
      <c r="V9" s="256"/>
      <c r="W9" s="208"/>
      <c r="X9" s="169"/>
      <c r="Y9" s="191"/>
      <c r="Z9" s="175"/>
      <c r="AA9" s="176"/>
      <c r="AB9" s="177"/>
      <c r="AC9" s="209" t="s">
        <v>373</v>
      </c>
      <c r="AD9" s="172" t="s">
        <v>93</v>
      </c>
      <c r="AE9" s="256"/>
      <c r="AF9" s="258" t="s">
        <v>94</v>
      </c>
      <c r="AG9" s="170" t="s">
        <v>95</v>
      </c>
      <c r="AH9" s="170" t="s">
        <v>96</v>
      </c>
    </row>
    <row r="10" spans="1:34" ht="35.25" customHeight="1" x14ac:dyDescent="0.25">
      <c r="B10" s="229" t="s">
        <v>83</v>
      </c>
      <c r="C10" s="322"/>
      <c r="D10" s="238" t="s">
        <v>313</v>
      </c>
      <c r="E10" s="262" t="s">
        <v>314</v>
      </c>
      <c r="F10" s="243" t="s">
        <v>315</v>
      </c>
      <c r="G10" s="230" t="s">
        <v>316</v>
      </c>
      <c r="H10" s="230" t="s">
        <v>317</v>
      </c>
      <c r="I10" s="244">
        <v>1</v>
      </c>
      <c r="J10" s="232" t="s">
        <v>318</v>
      </c>
      <c r="K10" s="233">
        <v>1</v>
      </c>
      <c r="L10" s="241">
        <v>44470</v>
      </c>
      <c r="M10" s="236">
        <v>44592</v>
      </c>
      <c r="N10" s="174"/>
      <c r="O10" s="169"/>
      <c r="P10" s="191"/>
      <c r="Q10" s="175"/>
      <c r="R10" s="176"/>
      <c r="S10" s="177"/>
      <c r="T10" s="209" t="s">
        <v>373</v>
      </c>
      <c r="U10" s="172" t="s">
        <v>93</v>
      </c>
      <c r="V10" s="256"/>
      <c r="W10" s="208"/>
      <c r="X10" s="169"/>
      <c r="Y10" s="191"/>
      <c r="Z10" s="175"/>
      <c r="AA10" s="176"/>
      <c r="AB10" s="177"/>
      <c r="AC10" s="209" t="s">
        <v>373</v>
      </c>
      <c r="AD10" s="172" t="s">
        <v>93</v>
      </c>
      <c r="AE10" s="256"/>
      <c r="AF10" s="258" t="s">
        <v>94</v>
      </c>
      <c r="AG10" s="170" t="s">
        <v>95</v>
      </c>
      <c r="AH10" s="170" t="s">
        <v>96</v>
      </c>
    </row>
    <row r="11" spans="1:34" ht="35.25" customHeight="1" x14ac:dyDescent="0.25">
      <c r="B11" s="229" t="s">
        <v>83</v>
      </c>
      <c r="C11" s="322"/>
      <c r="D11" s="238" t="s">
        <v>319</v>
      </c>
      <c r="E11" s="262" t="s">
        <v>320</v>
      </c>
      <c r="F11" s="243" t="s">
        <v>321</v>
      </c>
      <c r="G11" s="230" t="s">
        <v>322</v>
      </c>
      <c r="H11" s="230" t="s">
        <v>323</v>
      </c>
      <c r="I11" s="245">
        <v>1</v>
      </c>
      <c r="J11" s="232" t="s">
        <v>318</v>
      </c>
      <c r="K11" s="233">
        <v>1</v>
      </c>
      <c r="L11" s="241">
        <v>44470</v>
      </c>
      <c r="M11" s="236">
        <v>44592</v>
      </c>
      <c r="N11" s="174"/>
      <c r="O11" s="169"/>
      <c r="P11" s="191"/>
      <c r="Q11" s="175"/>
      <c r="R11" s="176"/>
      <c r="S11" s="177"/>
      <c r="T11" s="209" t="s">
        <v>373</v>
      </c>
      <c r="U11" s="172" t="s">
        <v>93</v>
      </c>
      <c r="V11" s="256"/>
      <c r="W11" s="208"/>
      <c r="X11" s="169"/>
      <c r="Y11" s="191"/>
      <c r="Z11" s="175"/>
      <c r="AA11" s="176"/>
      <c r="AB11" s="177"/>
      <c r="AC11" s="209" t="s">
        <v>373</v>
      </c>
      <c r="AD11" s="172" t="s">
        <v>93</v>
      </c>
      <c r="AE11" s="256"/>
      <c r="AF11" s="258" t="s">
        <v>94</v>
      </c>
      <c r="AG11" s="170" t="s">
        <v>95</v>
      </c>
      <c r="AH11" s="170" t="s">
        <v>96</v>
      </c>
    </row>
    <row r="12" spans="1:34" ht="35.25" customHeight="1" x14ac:dyDescent="0.25">
      <c r="B12" s="229" t="s">
        <v>83</v>
      </c>
      <c r="C12" s="322"/>
      <c r="D12" s="238" t="s">
        <v>324</v>
      </c>
      <c r="E12" s="262" t="s">
        <v>325</v>
      </c>
      <c r="F12" s="243" t="s">
        <v>326</v>
      </c>
      <c r="G12" s="230" t="s">
        <v>327</v>
      </c>
      <c r="H12" s="230" t="s">
        <v>328</v>
      </c>
      <c r="I12" s="229">
        <v>1</v>
      </c>
      <c r="J12" s="232" t="s">
        <v>318</v>
      </c>
      <c r="K12" s="233">
        <v>1</v>
      </c>
      <c r="L12" s="241">
        <v>44470</v>
      </c>
      <c r="M12" s="246">
        <v>44592</v>
      </c>
      <c r="N12" s="174"/>
      <c r="O12" s="169"/>
      <c r="P12" s="191"/>
      <c r="Q12" s="175"/>
      <c r="R12" s="176"/>
      <c r="S12" s="177"/>
      <c r="T12" s="209" t="s">
        <v>373</v>
      </c>
      <c r="U12" s="172" t="s">
        <v>93</v>
      </c>
      <c r="V12" s="256"/>
      <c r="W12" s="208"/>
      <c r="X12" s="169"/>
      <c r="Y12" s="191"/>
      <c r="Z12" s="175"/>
      <c r="AA12" s="176"/>
      <c r="AB12" s="177"/>
      <c r="AC12" s="209" t="s">
        <v>373</v>
      </c>
      <c r="AD12" s="172" t="s">
        <v>93</v>
      </c>
      <c r="AE12" s="256"/>
      <c r="AF12" s="258" t="s">
        <v>94</v>
      </c>
      <c r="AG12" s="170" t="s">
        <v>95</v>
      </c>
      <c r="AH12" s="170" t="s">
        <v>96</v>
      </c>
    </row>
    <row r="13" spans="1:34" ht="35.25" customHeight="1" x14ac:dyDescent="0.25">
      <c r="B13" s="229" t="s">
        <v>83</v>
      </c>
      <c r="C13" s="322"/>
      <c r="D13" s="238" t="s">
        <v>329</v>
      </c>
      <c r="E13" s="262" t="s">
        <v>330</v>
      </c>
      <c r="F13" s="243" t="s">
        <v>331</v>
      </c>
      <c r="G13" s="229" t="s">
        <v>332</v>
      </c>
      <c r="H13" s="229" t="s">
        <v>333</v>
      </c>
      <c r="I13" s="229">
        <v>1</v>
      </c>
      <c r="J13" s="247" t="s">
        <v>334</v>
      </c>
      <c r="K13" s="233">
        <v>1</v>
      </c>
      <c r="L13" s="248">
        <v>44470</v>
      </c>
      <c r="M13" s="249">
        <v>44804</v>
      </c>
      <c r="N13" s="174"/>
      <c r="O13" s="169"/>
      <c r="P13" s="191"/>
      <c r="Q13" s="175"/>
      <c r="R13" s="176"/>
      <c r="S13" s="177"/>
      <c r="T13" s="209" t="s">
        <v>373</v>
      </c>
      <c r="U13" s="172" t="s">
        <v>93</v>
      </c>
      <c r="V13" s="256"/>
      <c r="W13" s="208"/>
      <c r="X13" s="169"/>
      <c r="Y13" s="191"/>
      <c r="Z13" s="175"/>
      <c r="AA13" s="176"/>
      <c r="AB13" s="177"/>
      <c r="AC13" s="209" t="s">
        <v>373</v>
      </c>
      <c r="AD13" s="172" t="s">
        <v>93</v>
      </c>
      <c r="AE13" s="256"/>
      <c r="AF13" s="258" t="s">
        <v>94</v>
      </c>
      <c r="AG13" s="170" t="s">
        <v>95</v>
      </c>
      <c r="AH13" s="170" t="s">
        <v>96</v>
      </c>
    </row>
    <row r="14" spans="1:34" ht="35.25" customHeight="1" x14ac:dyDescent="0.25">
      <c r="B14" s="229" t="s">
        <v>83</v>
      </c>
      <c r="C14" s="322"/>
      <c r="D14" s="238" t="s">
        <v>335</v>
      </c>
      <c r="E14" s="262" t="s">
        <v>336</v>
      </c>
      <c r="F14" s="243" t="s">
        <v>337</v>
      </c>
      <c r="G14" s="229" t="s">
        <v>338</v>
      </c>
      <c r="H14" s="229" t="s">
        <v>323</v>
      </c>
      <c r="I14" s="245">
        <v>1</v>
      </c>
      <c r="J14" s="250" t="s">
        <v>318</v>
      </c>
      <c r="K14" s="233">
        <v>1</v>
      </c>
      <c r="L14" s="249">
        <v>44470</v>
      </c>
      <c r="M14" s="246">
        <v>44592</v>
      </c>
      <c r="N14" s="174"/>
      <c r="O14" s="169"/>
      <c r="P14" s="191"/>
      <c r="Q14" s="175"/>
      <c r="R14" s="176"/>
      <c r="S14" s="177"/>
      <c r="T14" s="209" t="s">
        <v>373</v>
      </c>
      <c r="U14" s="172" t="s">
        <v>93</v>
      </c>
      <c r="V14" s="256"/>
      <c r="W14" s="208"/>
      <c r="X14" s="169"/>
      <c r="Y14" s="191"/>
      <c r="Z14" s="175"/>
      <c r="AA14" s="176"/>
      <c r="AB14" s="177"/>
      <c r="AC14" s="209" t="s">
        <v>373</v>
      </c>
      <c r="AD14" s="172" t="s">
        <v>93</v>
      </c>
      <c r="AE14" s="256"/>
      <c r="AF14" s="258" t="s">
        <v>94</v>
      </c>
      <c r="AG14" s="170" t="s">
        <v>95</v>
      </c>
      <c r="AH14" s="170" t="s">
        <v>96</v>
      </c>
    </row>
    <row r="15" spans="1:34" ht="35.25" customHeight="1" x14ac:dyDescent="0.25">
      <c r="B15" s="229" t="s">
        <v>83</v>
      </c>
      <c r="C15" s="322"/>
      <c r="D15" s="238" t="s">
        <v>339</v>
      </c>
      <c r="E15" s="262" t="s">
        <v>340</v>
      </c>
      <c r="F15" s="243" t="s">
        <v>341</v>
      </c>
      <c r="G15" s="229" t="s">
        <v>342</v>
      </c>
      <c r="H15" s="229" t="s">
        <v>343</v>
      </c>
      <c r="I15" s="229">
        <v>1</v>
      </c>
      <c r="J15" s="250" t="s">
        <v>318</v>
      </c>
      <c r="K15" s="233">
        <v>1</v>
      </c>
      <c r="L15" s="249">
        <v>44470</v>
      </c>
      <c r="M15" s="246">
        <v>44592</v>
      </c>
      <c r="N15" s="174"/>
      <c r="O15" s="169"/>
      <c r="P15" s="191"/>
      <c r="Q15" s="175"/>
      <c r="R15" s="176"/>
      <c r="S15" s="177"/>
      <c r="T15" s="209" t="s">
        <v>373</v>
      </c>
      <c r="U15" s="172" t="s">
        <v>93</v>
      </c>
      <c r="V15" s="256"/>
      <c r="W15" s="208"/>
      <c r="X15" s="169"/>
      <c r="Y15" s="191"/>
      <c r="Z15" s="175"/>
      <c r="AA15" s="176"/>
      <c r="AB15" s="177"/>
      <c r="AC15" s="209" t="s">
        <v>373</v>
      </c>
      <c r="AD15" s="172" t="s">
        <v>93</v>
      </c>
      <c r="AE15" s="256"/>
      <c r="AF15" s="258" t="s">
        <v>94</v>
      </c>
      <c r="AG15" s="170" t="s">
        <v>95</v>
      </c>
      <c r="AH15" s="170" t="s">
        <v>96</v>
      </c>
    </row>
    <row r="16" spans="1:34" ht="35.25" customHeight="1" x14ac:dyDescent="0.25">
      <c r="B16" s="229" t="s">
        <v>83</v>
      </c>
      <c r="C16" s="322"/>
      <c r="D16" s="298" t="s">
        <v>344</v>
      </c>
      <c r="E16" s="300" t="s">
        <v>345</v>
      </c>
      <c r="F16" s="302" t="s">
        <v>346</v>
      </c>
      <c r="G16" s="229" t="s">
        <v>347</v>
      </c>
      <c r="H16" s="229" t="s">
        <v>348</v>
      </c>
      <c r="I16" s="251">
        <v>1</v>
      </c>
      <c r="J16" s="250" t="s">
        <v>318</v>
      </c>
      <c r="K16" s="233">
        <v>1</v>
      </c>
      <c r="L16" s="249">
        <v>44470</v>
      </c>
      <c r="M16" s="246">
        <v>44592</v>
      </c>
      <c r="N16" s="174"/>
      <c r="O16" s="169"/>
      <c r="P16" s="191"/>
      <c r="Q16" s="175"/>
      <c r="R16" s="176"/>
      <c r="S16" s="177"/>
      <c r="T16" s="209" t="s">
        <v>373</v>
      </c>
      <c r="U16" s="172" t="s">
        <v>93</v>
      </c>
      <c r="V16" s="256"/>
      <c r="W16" s="208"/>
      <c r="X16" s="169"/>
      <c r="Y16" s="191"/>
      <c r="Z16" s="175"/>
      <c r="AA16" s="176"/>
      <c r="AB16" s="177"/>
      <c r="AC16" s="209" t="s">
        <v>373</v>
      </c>
      <c r="AD16" s="172" t="s">
        <v>93</v>
      </c>
      <c r="AE16" s="256"/>
      <c r="AF16" s="258" t="s">
        <v>94</v>
      </c>
      <c r="AG16" s="170" t="s">
        <v>95</v>
      </c>
      <c r="AH16" s="170" t="s">
        <v>96</v>
      </c>
    </row>
    <row r="17" spans="2:34" ht="35.25" customHeight="1" x14ac:dyDescent="0.25">
      <c r="B17" s="229" t="s">
        <v>83</v>
      </c>
      <c r="C17" s="322"/>
      <c r="D17" s="299"/>
      <c r="E17" s="301"/>
      <c r="F17" s="303"/>
      <c r="G17" s="229" t="s">
        <v>349</v>
      </c>
      <c r="H17" s="229" t="s">
        <v>350</v>
      </c>
      <c r="I17" s="229">
        <v>2</v>
      </c>
      <c r="J17" s="250" t="s">
        <v>318</v>
      </c>
      <c r="K17" s="233">
        <v>1</v>
      </c>
      <c r="L17" s="249">
        <v>44501</v>
      </c>
      <c r="M17" s="252">
        <v>44651</v>
      </c>
      <c r="N17" s="174"/>
      <c r="O17" s="169"/>
      <c r="P17" s="191"/>
      <c r="Q17" s="175"/>
      <c r="R17" s="176"/>
      <c r="S17" s="177"/>
      <c r="T17" s="209" t="s">
        <v>373</v>
      </c>
      <c r="U17" s="172" t="s">
        <v>93</v>
      </c>
      <c r="V17" s="256"/>
      <c r="W17" s="208"/>
      <c r="X17" s="169"/>
      <c r="Y17" s="191"/>
      <c r="Z17" s="175"/>
      <c r="AA17" s="176"/>
      <c r="AB17" s="177"/>
      <c r="AC17" s="209" t="s">
        <v>373</v>
      </c>
      <c r="AD17" s="172" t="s">
        <v>93</v>
      </c>
      <c r="AE17" s="256"/>
      <c r="AF17" s="258" t="s">
        <v>94</v>
      </c>
      <c r="AG17" s="170" t="s">
        <v>95</v>
      </c>
      <c r="AH17" s="170" t="s">
        <v>96</v>
      </c>
    </row>
    <row r="18" spans="2:34" ht="35.25" customHeight="1" x14ac:dyDescent="0.25">
      <c r="B18" s="229" t="s">
        <v>83</v>
      </c>
      <c r="C18" s="322"/>
      <c r="D18" s="298" t="s">
        <v>351</v>
      </c>
      <c r="E18" s="300" t="s">
        <v>352</v>
      </c>
      <c r="F18" s="302" t="s">
        <v>353</v>
      </c>
      <c r="G18" s="229" t="s">
        <v>349</v>
      </c>
      <c r="H18" s="229" t="s">
        <v>350</v>
      </c>
      <c r="I18" s="229">
        <v>2</v>
      </c>
      <c r="J18" s="250" t="s">
        <v>318</v>
      </c>
      <c r="K18" s="233">
        <v>1</v>
      </c>
      <c r="L18" s="249">
        <v>44501</v>
      </c>
      <c r="M18" s="252">
        <v>44651</v>
      </c>
      <c r="N18" s="174"/>
      <c r="O18" s="169"/>
      <c r="P18" s="191"/>
      <c r="Q18" s="175"/>
      <c r="R18" s="176"/>
      <c r="S18" s="177"/>
      <c r="T18" s="209" t="s">
        <v>373</v>
      </c>
      <c r="U18" s="172" t="s">
        <v>93</v>
      </c>
      <c r="V18" s="256"/>
      <c r="W18" s="208"/>
      <c r="X18" s="169"/>
      <c r="Y18" s="191"/>
      <c r="Z18" s="175"/>
      <c r="AA18" s="176"/>
      <c r="AB18" s="177"/>
      <c r="AC18" s="209" t="s">
        <v>373</v>
      </c>
      <c r="AD18" s="172" t="s">
        <v>93</v>
      </c>
      <c r="AE18" s="256"/>
      <c r="AF18" s="258" t="s">
        <v>94</v>
      </c>
      <c r="AG18" s="170" t="s">
        <v>95</v>
      </c>
      <c r="AH18" s="170" t="s">
        <v>96</v>
      </c>
    </row>
    <row r="19" spans="2:34" ht="35.25" customHeight="1" x14ac:dyDescent="0.25">
      <c r="B19" s="229" t="s">
        <v>83</v>
      </c>
      <c r="C19" s="322"/>
      <c r="D19" s="304"/>
      <c r="E19" s="305"/>
      <c r="F19" s="306"/>
      <c r="G19" s="229" t="s">
        <v>349</v>
      </c>
      <c r="H19" s="229" t="s">
        <v>350</v>
      </c>
      <c r="I19" s="229">
        <v>2</v>
      </c>
      <c r="J19" s="250" t="s">
        <v>318</v>
      </c>
      <c r="K19" s="233">
        <v>1</v>
      </c>
      <c r="L19" s="249">
        <v>44501</v>
      </c>
      <c r="M19" s="252">
        <v>44651</v>
      </c>
      <c r="N19" s="174"/>
      <c r="O19" s="169"/>
      <c r="P19" s="191"/>
      <c r="Q19" s="175"/>
      <c r="R19" s="176"/>
      <c r="S19" s="177"/>
      <c r="T19" s="209" t="s">
        <v>373</v>
      </c>
      <c r="U19" s="172" t="s">
        <v>93</v>
      </c>
      <c r="V19" s="256"/>
      <c r="W19" s="208"/>
      <c r="X19" s="169"/>
      <c r="Y19" s="191"/>
      <c r="Z19" s="175"/>
      <c r="AA19" s="176"/>
      <c r="AB19" s="177"/>
      <c r="AC19" s="209" t="s">
        <v>373</v>
      </c>
      <c r="AD19" s="172" t="s">
        <v>93</v>
      </c>
      <c r="AE19" s="256"/>
      <c r="AF19" s="258" t="s">
        <v>94</v>
      </c>
      <c r="AG19" s="170" t="s">
        <v>95</v>
      </c>
      <c r="AH19" s="170" t="s">
        <v>96</v>
      </c>
    </row>
    <row r="20" spans="2:34" ht="35.25" customHeight="1" x14ac:dyDescent="0.25">
      <c r="B20" s="229" t="s">
        <v>83</v>
      </c>
      <c r="C20" s="322"/>
      <c r="D20" s="299"/>
      <c r="E20" s="301"/>
      <c r="F20" s="303"/>
      <c r="G20" s="229" t="s">
        <v>354</v>
      </c>
      <c r="H20" s="229" t="s">
        <v>355</v>
      </c>
      <c r="I20" s="229">
        <v>2</v>
      </c>
      <c r="J20" s="250" t="s">
        <v>318</v>
      </c>
      <c r="K20" s="233">
        <v>1</v>
      </c>
      <c r="L20" s="249">
        <v>44501</v>
      </c>
      <c r="M20" s="252">
        <v>44651</v>
      </c>
      <c r="N20" s="174"/>
      <c r="O20" s="169"/>
      <c r="P20" s="191"/>
      <c r="Q20" s="175"/>
      <c r="R20" s="176"/>
      <c r="S20" s="177"/>
      <c r="T20" s="209" t="s">
        <v>373</v>
      </c>
      <c r="U20" s="172" t="s">
        <v>93</v>
      </c>
      <c r="V20" s="256"/>
      <c r="W20" s="208"/>
      <c r="X20" s="169"/>
      <c r="Y20" s="191"/>
      <c r="Z20" s="175"/>
      <c r="AA20" s="176"/>
      <c r="AB20" s="177"/>
      <c r="AC20" s="209" t="s">
        <v>373</v>
      </c>
      <c r="AD20" s="172" t="s">
        <v>93</v>
      </c>
      <c r="AE20" s="256"/>
      <c r="AF20" s="258" t="s">
        <v>94</v>
      </c>
      <c r="AG20" s="170" t="s">
        <v>95</v>
      </c>
      <c r="AH20" s="170" t="s">
        <v>96</v>
      </c>
    </row>
    <row r="21" spans="2:34" ht="35.25" customHeight="1" x14ac:dyDescent="0.25">
      <c r="B21" s="229" t="s">
        <v>83</v>
      </c>
      <c r="C21" s="322"/>
      <c r="D21" s="238" t="s">
        <v>356</v>
      </c>
      <c r="E21" s="262" t="s">
        <v>357</v>
      </c>
      <c r="F21" s="243" t="s">
        <v>358</v>
      </c>
      <c r="G21" s="229" t="s">
        <v>359</v>
      </c>
      <c r="H21" s="229" t="s">
        <v>305</v>
      </c>
      <c r="I21" s="239">
        <v>2</v>
      </c>
      <c r="J21" s="253" t="s">
        <v>306</v>
      </c>
      <c r="K21" s="233">
        <v>1</v>
      </c>
      <c r="L21" s="241">
        <v>44455</v>
      </c>
      <c r="M21" s="241">
        <v>44592</v>
      </c>
      <c r="N21" s="174"/>
      <c r="O21" s="169"/>
      <c r="P21" s="191"/>
      <c r="Q21" s="175"/>
      <c r="R21" s="176"/>
      <c r="S21" s="177"/>
      <c r="T21" s="209" t="s">
        <v>373</v>
      </c>
      <c r="U21" s="172" t="s">
        <v>93</v>
      </c>
      <c r="V21" s="256"/>
      <c r="W21" s="208"/>
      <c r="X21" s="169"/>
      <c r="Y21" s="191"/>
      <c r="Z21" s="175"/>
      <c r="AA21" s="176"/>
      <c r="AB21" s="177"/>
      <c r="AC21" s="209" t="s">
        <v>373</v>
      </c>
      <c r="AD21" s="172" t="s">
        <v>93</v>
      </c>
      <c r="AE21" s="256"/>
      <c r="AF21" s="258" t="s">
        <v>94</v>
      </c>
      <c r="AG21" s="170" t="s">
        <v>95</v>
      </c>
      <c r="AH21" s="170" t="s">
        <v>96</v>
      </c>
    </row>
    <row r="22" spans="2:34" ht="35.25" customHeight="1" x14ac:dyDescent="0.25">
      <c r="B22" s="229" t="s">
        <v>83</v>
      </c>
      <c r="C22" s="322"/>
      <c r="D22" s="298" t="s">
        <v>360</v>
      </c>
      <c r="E22" s="300" t="s">
        <v>361</v>
      </c>
      <c r="F22" s="302" t="s">
        <v>362</v>
      </c>
      <c r="G22" s="229" t="s">
        <v>363</v>
      </c>
      <c r="H22" s="229" t="s">
        <v>364</v>
      </c>
      <c r="I22" s="254">
        <v>1</v>
      </c>
      <c r="J22" s="250" t="s">
        <v>318</v>
      </c>
      <c r="K22" s="233">
        <v>1</v>
      </c>
      <c r="L22" s="249">
        <v>44470</v>
      </c>
      <c r="M22" s="246">
        <v>44620</v>
      </c>
      <c r="N22" s="174"/>
      <c r="O22" s="169"/>
      <c r="P22" s="191"/>
      <c r="Q22" s="175"/>
      <c r="R22" s="176"/>
      <c r="S22" s="177"/>
      <c r="T22" s="209" t="s">
        <v>373</v>
      </c>
      <c r="U22" s="172" t="s">
        <v>93</v>
      </c>
      <c r="V22" s="256"/>
      <c r="W22" s="208"/>
      <c r="X22" s="169"/>
      <c r="Y22" s="191"/>
      <c r="Z22" s="175"/>
      <c r="AA22" s="176"/>
      <c r="AB22" s="177"/>
      <c r="AC22" s="209" t="s">
        <v>373</v>
      </c>
      <c r="AD22" s="172" t="s">
        <v>93</v>
      </c>
      <c r="AE22" s="256"/>
      <c r="AF22" s="258" t="s">
        <v>94</v>
      </c>
      <c r="AG22" s="170" t="s">
        <v>95</v>
      </c>
      <c r="AH22" s="170" t="s">
        <v>96</v>
      </c>
    </row>
    <row r="23" spans="2:34" ht="35.25" customHeight="1" x14ac:dyDescent="0.25">
      <c r="B23" s="229" t="s">
        <v>83</v>
      </c>
      <c r="C23" s="322"/>
      <c r="D23" s="299"/>
      <c r="E23" s="301"/>
      <c r="F23" s="303"/>
      <c r="G23" s="229" t="s">
        <v>365</v>
      </c>
      <c r="H23" s="229" t="s">
        <v>366</v>
      </c>
      <c r="I23" s="254">
        <v>1</v>
      </c>
      <c r="J23" s="250" t="s">
        <v>318</v>
      </c>
      <c r="K23" s="233">
        <v>1</v>
      </c>
      <c r="L23" s="249">
        <v>44470</v>
      </c>
      <c r="M23" s="252">
        <v>44651</v>
      </c>
      <c r="N23" s="174"/>
      <c r="O23" s="169"/>
      <c r="P23" s="191"/>
      <c r="Q23" s="175"/>
      <c r="R23" s="176"/>
      <c r="S23" s="177"/>
      <c r="T23" s="209" t="s">
        <v>373</v>
      </c>
      <c r="U23" s="172" t="s">
        <v>93</v>
      </c>
      <c r="V23" s="256"/>
      <c r="W23" s="208"/>
      <c r="X23" s="169"/>
      <c r="Y23" s="191"/>
      <c r="Z23" s="175"/>
      <c r="AA23" s="176"/>
      <c r="AB23" s="177"/>
      <c r="AC23" s="209" t="s">
        <v>373</v>
      </c>
      <c r="AD23" s="172" t="s">
        <v>93</v>
      </c>
      <c r="AE23" s="256"/>
      <c r="AF23" s="258" t="s">
        <v>94</v>
      </c>
      <c r="AG23" s="170" t="s">
        <v>95</v>
      </c>
      <c r="AH23" s="170" t="s">
        <v>96</v>
      </c>
    </row>
    <row r="24" spans="2:34" ht="35.25" customHeight="1" x14ac:dyDescent="0.25">
      <c r="B24" s="229" t="s">
        <v>83</v>
      </c>
      <c r="C24" s="323"/>
      <c r="D24" s="238" t="s">
        <v>367</v>
      </c>
      <c r="E24" s="262" t="s">
        <v>368</v>
      </c>
      <c r="F24" s="243" t="s">
        <v>369</v>
      </c>
      <c r="G24" s="229" t="s">
        <v>370</v>
      </c>
      <c r="H24" s="229" t="s">
        <v>371</v>
      </c>
      <c r="I24" s="255">
        <v>1</v>
      </c>
      <c r="J24" s="253" t="s">
        <v>372</v>
      </c>
      <c r="K24" s="233">
        <v>1</v>
      </c>
      <c r="L24" s="249">
        <v>44470</v>
      </c>
      <c r="M24" s="249">
        <v>44926</v>
      </c>
      <c r="N24" s="174"/>
      <c r="O24" s="169"/>
      <c r="P24" s="191"/>
      <c r="Q24" s="175"/>
      <c r="R24" s="176"/>
      <c r="S24" s="177"/>
      <c r="T24" s="209" t="s">
        <v>373</v>
      </c>
      <c r="U24" s="172" t="s">
        <v>93</v>
      </c>
      <c r="V24" s="257"/>
      <c r="W24" s="208"/>
      <c r="X24" s="169"/>
      <c r="Y24" s="191"/>
      <c r="Z24" s="175"/>
      <c r="AA24" s="176"/>
      <c r="AB24" s="177"/>
      <c r="AC24" s="209" t="s">
        <v>373</v>
      </c>
      <c r="AD24" s="172" t="s">
        <v>93</v>
      </c>
      <c r="AE24" s="257"/>
      <c r="AF24" s="258" t="s">
        <v>94</v>
      </c>
      <c r="AG24" s="170" t="s">
        <v>95</v>
      </c>
      <c r="AH24" s="170" t="s">
        <v>96</v>
      </c>
    </row>
    <row r="25" spans="2:34" ht="35.25" customHeight="1" x14ac:dyDescent="0.25">
      <c r="B25" s="172" t="s">
        <v>83</v>
      </c>
      <c r="C25" s="307" t="s">
        <v>84</v>
      </c>
      <c r="D25" s="174" t="s">
        <v>85</v>
      </c>
      <c r="E25" s="180" t="s">
        <v>391</v>
      </c>
      <c r="F25" s="183" t="s">
        <v>86</v>
      </c>
      <c r="G25" s="183" t="s">
        <v>87</v>
      </c>
      <c r="H25" s="193" t="s">
        <v>88</v>
      </c>
      <c r="I25" s="181">
        <v>1</v>
      </c>
      <c r="J25" s="181" t="s">
        <v>89</v>
      </c>
      <c r="K25" s="173">
        <v>1</v>
      </c>
      <c r="L25" s="182">
        <v>44805</v>
      </c>
      <c r="M25" s="206">
        <v>44957</v>
      </c>
      <c r="N25" s="174" t="s">
        <v>90</v>
      </c>
      <c r="O25" s="169" t="s">
        <v>91</v>
      </c>
      <c r="P25" s="191">
        <v>1</v>
      </c>
      <c r="Q25" s="175">
        <v>1</v>
      </c>
      <c r="R25" s="176">
        <f t="shared" ref="R25:R34" si="0">(IF(OR($K25="",Q25=""),"",IF(OR($K25=0,Q25=0),0,IF((Q25*100%)/$K25&gt;100%,100%,(Q25*100%)/$K25))))</f>
        <v>1</v>
      </c>
      <c r="S25" s="177" t="str">
        <f t="shared" ref="S25:S34" si="1">IF(P25="","",IF(R25&lt;100%, IF(R25&lt;50%, "ALERTA","EN TERMINO"), IF(R25=100%, "OK", "EN TERMINO")))</f>
        <v>OK</v>
      </c>
      <c r="T25" s="209" t="s">
        <v>92</v>
      </c>
      <c r="U25" s="172" t="s">
        <v>93</v>
      </c>
      <c r="V25" s="171" t="str">
        <f>IF(Q25=100%,IF(Q25&gt;25%,"CUMPLIDA","PENDIENTE"),IF(Q25&lt;100%,"INCUMPLIDA","PENDIENTE"))</f>
        <v>CUMPLIDA</v>
      </c>
      <c r="W25" s="208">
        <v>45107</v>
      </c>
      <c r="X25" s="169"/>
      <c r="Y25" s="191"/>
      <c r="Z25" s="175"/>
      <c r="AA25" s="176"/>
      <c r="AB25" s="177"/>
      <c r="AC25" s="209" t="s">
        <v>289</v>
      </c>
      <c r="AD25" s="172" t="s">
        <v>93</v>
      </c>
      <c r="AE25" s="171" t="s">
        <v>288</v>
      </c>
      <c r="AF25" s="178" t="s">
        <v>94</v>
      </c>
      <c r="AG25" s="170" t="s">
        <v>95</v>
      </c>
      <c r="AH25" s="170" t="s">
        <v>96</v>
      </c>
    </row>
    <row r="26" spans="2:34" ht="35.25" customHeight="1" x14ac:dyDescent="0.25">
      <c r="B26" s="172" t="s">
        <v>83</v>
      </c>
      <c r="C26" s="307"/>
      <c r="D26" s="174" t="s">
        <v>97</v>
      </c>
      <c r="E26" s="180" t="s">
        <v>392</v>
      </c>
      <c r="F26" s="183" t="s">
        <v>98</v>
      </c>
      <c r="G26" s="183" t="s">
        <v>99</v>
      </c>
      <c r="H26" s="193" t="s">
        <v>100</v>
      </c>
      <c r="I26" s="181">
        <v>1</v>
      </c>
      <c r="J26" s="181" t="s">
        <v>101</v>
      </c>
      <c r="K26" s="173">
        <v>1</v>
      </c>
      <c r="L26" s="182">
        <v>44805</v>
      </c>
      <c r="M26" s="206">
        <v>44957</v>
      </c>
      <c r="N26" s="208">
        <v>45016</v>
      </c>
      <c r="O26" s="169" t="s">
        <v>102</v>
      </c>
      <c r="P26" s="37">
        <v>1</v>
      </c>
      <c r="Q26" s="175">
        <v>1</v>
      </c>
      <c r="R26" s="176">
        <f t="shared" si="0"/>
        <v>1</v>
      </c>
      <c r="S26" s="177" t="str">
        <f t="shared" si="1"/>
        <v>OK</v>
      </c>
      <c r="T26" s="205" t="s">
        <v>103</v>
      </c>
      <c r="U26" s="172" t="s">
        <v>93</v>
      </c>
      <c r="V26" s="171" t="str">
        <f t="shared" ref="V26:V33" si="2">IF(Q26=100%,IF(Q26&gt;25%,"CUMPLIDA","PENDIENTE"),IF(Q26&lt;50%,"ATENCIÓN","PENDIENTE"))</f>
        <v>CUMPLIDA</v>
      </c>
      <c r="W26" s="208">
        <v>45107</v>
      </c>
      <c r="X26" s="169"/>
      <c r="Y26" s="37"/>
      <c r="Z26" s="175"/>
      <c r="AA26" s="176"/>
      <c r="AB26" s="177"/>
      <c r="AC26" s="209" t="s">
        <v>289</v>
      </c>
      <c r="AD26" s="172" t="s">
        <v>93</v>
      </c>
      <c r="AE26" s="171" t="s">
        <v>288</v>
      </c>
      <c r="AF26" s="178" t="s">
        <v>94</v>
      </c>
      <c r="AG26" s="170" t="s">
        <v>95</v>
      </c>
      <c r="AH26" s="170" t="s">
        <v>96</v>
      </c>
    </row>
    <row r="27" spans="2:34" ht="35.25" customHeight="1" x14ac:dyDescent="0.25">
      <c r="B27" s="172" t="s">
        <v>83</v>
      </c>
      <c r="C27" s="307"/>
      <c r="D27" s="174" t="s">
        <v>97</v>
      </c>
      <c r="E27" s="180" t="s">
        <v>392</v>
      </c>
      <c r="F27" s="183" t="s">
        <v>104</v>
      </c>
      <c r="G27" s="183" t="s">
        <v>105</v>
      </c>
      <c r="H27" s="193" t="s">
        <v>106</v>
      </c>
      <c r="I27" s="181">
        <v>1</v>
      </c>
      <c r="J27" s="181" t="s">
        <v>89</v>
      </c>
      <c r="K27" s="173">
        <v>1</v>
      </c>
      <c r="L27" s="182">
        <v>44805</v>
      </c>
      <c r="M27" s="206">
        <v>44957</v>
      </c>
      <c r="N27" s="174" t="s">
        <v>90</v>
      </c>
      <c r="O27" s="169" t="s">
        <v>107</v>
      </c>
      <c r="P27" s="191">
        <v>1</v>
      </c>
      <c r="Q27" s="175">
        <v>1</v>
      </c>
      <c r="R27" s="176">
        <f t="shared" si="0"/>
        <v>1</v>
      </c>
      <c r="S27" s="177" t="str">
        <f t="shared" si="1"/>
        <v>OK</v>
      </c>
      <c r="T27" s="209" t="s">
        <v>108</v>
      </c>
      <c r="U27" s="172" t="s">
        <v>93</v>
      </c>
      <c r="V27" s="171" t="str">
        <f>IF(Q27=100%,IF(Q27&gt;25%,"CUMPLIDA","PENDIENTE"),IF(Q27&lt;100%,"INCUMPLIDA","PENDIENTE"))</f>
        <v>CUMPLIDA</v>
      </c>
      <c r="W27" s="208">
        <v>45107</v>
      </c>
      <c r="X27" s="169"/>
      <c r="Y27" s="191"/>
      <c r="Z27" s="175"/>
      <c r="AA27" s="176"/>
      <c r="AB27" s="177"/>
      <c r="AC27" s="209" t="s">
        <v>289</v>
      </c>
      <c r="AD27" s="172" t="s">
        <v>93</v>
      </c>
      <c r="AE27" s="171" t="s">
        <v>288</v>
      </c>
      <c r="AF27" s="178" t="s">
        <v>94</v>
      </c>
      <c r="AG27" s="170" t="s">
        <v>95</v>
      </c>
      <c r="AH27" s="170" t="s">
        <v>96</v>
      </c>
    </row>
    <row r="28" spans="2:34" ht="35.25" customHeight="1" x14ac:dyDescent="0.25">
      <c r="B28" s="172" t="s">
        <v>83</v>
      </c>
      <c r="C28" s="307"/>
      <c r="D28" s="174" t="s">
        <v>109</v>
      </c>
      <c r="E28" s="180" t="s">
        <v>393</v>
      </c>
      <c r="F28" s="183" t="s">
        <v>110</v>
      </c>
      <c r="G28" s="183" t="s">
        <v>111</v>
      </c>
      <c r="H28" s="193" t="s">
        <v>112</v>
      </c>
      <c r="I28" s="181">
        <v>100</v>
      </c>
      <c r="J28" s="181" t="s">
        <v>89</v>
      </c>
      <c r="K28" s="173">
        <v>1</v>
      </c>
      <c r="L28" s="182">
        <v>44805</v>
      </c>
      <c r="M28" s="206">
        <v>44957</v>
      </c>
      <c r="N28" s="174" t="s">
        <v>90</v>
      </c>
      <c r="O28" s="169" t="s">
        <v>113</v>
      </c>
      <c r="P28" s="191">
        <v>100</v>
      </c>
      <c r="Q28" s="175">
        <v>1</v>
      </c>
      <c r="R28" s="176">
        <f t="shared" ref="R28" si="3">(IF(OR($K28="",Q28=""),"",IF(OR($K28=0,Q28=0),0,IF((Q28*100%)/$K28&gt;100%,100%,(Q28*100%)/$K28))))</f>
        <v>1</v>
      </c>
      <c r="S28" s="177" t="str">
        <f t="shared" ref="S28" si="4">IF(P28="","",IF(R28&lt;100%, IF(R28&lt;50%, "ALERTA","EN TERMINO"), IF(R28=100%, "OK", "EN TERMINO")))</f>
        <v>OK</v>
      </c>
      <c r="T28" s="209" t="s">
        <v>114</v>
      </c>
      <c r="U28" s="172" t="s">
        <v>93</v>
      </c>
      <c r="V28" s="171" t="str">
        <f>IF(Q28=100%,IF(Q28&gt;25%,"CUMPLIDA","PENDIENTE"),IF(Q28&lt;100%,"INCUMPLIDA","PENDIENTE"))</f>
        <v>CUMPLIDA</v>
      </c>
      <c r="W28" s="208">
        <v>45107</v>
      </c>
      <c r="X28" s="169"/>
      <c r="Y28" s="191"/>
      <c r="Z28" s="175"/>
      <c r="AA28" s="176"/>
      <c r="AB28" s="177"/>
      <c r="AC28" s="209" t="s">
        <v>289</v>
      </c>
      <c r="AD28" s="172" t="s">
        <v>93</v>
      </c>
      <c r="AE28" s="171" t="s">
        <v>288</v>
      </c>
      <c r="AF28" s="178" t="s">
        <v>94</v>
      </c>
      <c r="AG28" s="170" t="s">
        <v>95</v>
      </c>
      <c r="AH28" s="170" t="s">
        <v>96</v>
      </c>
    </row>
    <row r="29" spans="2:34" ht="35.25" customHeight="1" x14ac:dyDescent="0.25">
      <c r="B29" s="172" t="s">
        <v>83</v>
      </c>
      <c r="C29" s="307"/>
      <c r="D29" s="174" t="s">
        <v>109</v>
      </c>
      <c r="E29" s="180" t="s">
        <v>393</v>
      </c>
      <c r="F29" s="183" t="s">
        <v>110</v>
      </c>
      <c r="G29" s="183" t="s">
        <v>115</v>
      </c>
      <c r="H29" s="193" t="s">
        <v>88</v>
      </c>
      <c r="I29" s="181">
        <v>1</v>
      </c>
      <c r="J29" s="181" t="s">
        <v>89</v>
      </c>
      <c r="K29" s="173">
        <v>1</v>
      </c>
      <c r="L29" s="182">
        <v>44805</v>
      </c>
      <c r="M29" s="206">
        <v>44957</v>
      </c>
      <c r="N29" s="174" t="s">
        <v>90</v>
      </c>
      <c r="O29" s="169" t="str">
        <f>+O25</f>
        <v>El procedimiento de Generación de Estados Financieros se actualizó, se presentó al Comité de Gestión y desempeño en el mes de enero y fue aprobado</v>
      </c>
      <c r="P29" s="191">
        <v>1</v>
      </c>
      <c r="Q29" s="175">
        <f t="shared" ref="Q29:Q34" si="5">IF(P29="","",IF(OR($I29=0,$I29="",N29=""),"",P29/$I29))</f>
        <v>1</v>
      </c>
      <c r="R29" s="176">
        <f t="shared" si="0"/>
        <v>1</v>
      </c>
      <c r="S29" s="177" t="str">
        <f t="shared" si="1"/>
        <v>OK</v>
      </c>
      <c r="T29" s="209" t="s">
        <v>116</v>
      </c>
      <c r="U29" s="174" t="s">
        <v>117</v>
      </c>
      <c r="V29" s="171" t="str">
        <f>IF(Q29=100%,IF(Q29&gt;25%,"CUMPLIDA","PENDIENTE"),IF(Q29&lt;100%,"INCUMPLIDA","PENDIENTE"))</f>
        <v>CUMPLIDA</v>
      </c>
      <c r="W29" s="208">
        <v>45107</v>
      </c>
      <c r="X29" s="169"/>
      <c r="Y29" s="191"/>
      <c r="Z29" s="175"/>
      <c r="AA29" s="176"/>
      <c r="AB29" s="177"/>
      <c r="AC29" s="209" t="s">
        <v>289</v>
      </c>
      <c r="AD29" s="172" t="s">
        <v>93</v>
      </c>
      <c r="AE29" s="171" t="s">
        <v>288</v>
      </c>
      <c r="AF29" s="178" t="s">
        <v>94</v>
      </c>
      <c r="AG29" s="170" t="s">
        <v>95</v>
      </c>
      <c r="AH29" s="170" t="s">
        <v>96</v>
      </c>
    </row>
    <row r="30" spans="2:34" ht="35.25" customHeight="1" x14ac:dyDescent="0.25">
      <c r="B30" s="172" t="s">
        <v>83</v>
      </c>
      <c r="C30" s="307"/>
      <c r="D30" s="174" t="s">
        <v>118</v>
      </c>
      <c r="E30" s="180" t="s">
        <v>394</v>
      </c>
      <c r="F30" s="183" t="s">
        <v>119</v>
      </c>
      <c r="G30" s="183" t="s">
        <v>120</v>
      </c>
      <c r="H30" s="193" t="s">
        <v>88</v>
      </c>
      <c r="I30" s="181">
        <v>1</v>
      </c>
      <c r="J30" s="181" t="s">
        <v>89</v>
      </c>
      <c r="K30" s="173">
        <v>1</v>
      </c>
      <c r="L30" s="182">
        <v>44805</v>
      </c>
      <c r="M30" s="206">
        <v>44957</v>
      </c>
      <c r="N30" s="174" t="s">
        <v>90</v>
      </c>
      <c r="O30" s="169" t="str">
        <f>+O29</f>
        <v>El procedimiento de Generación de Estados Financieros se actualizó, se presentó al Comité de Gestión y desempeño en el mes de enero y fue aprobado</v>
      </c>
      <c r="P30" s="191">
        <v>1</v>
      </c>
      <c r="Q30" s="175">
        <f t="shared" si="5"/>
        <v>1</v>
      </c>
      <c r="R30" s="176">
        <f t="shared" si="0"/>
        <v>1</v>
      </c>
      <c r="S30" s="177" t="str">
        <f t="shared" si="1"/>
        <v>OK</v>
      </c>
      <c r="T30" s="209" t="s">
        <v>121</v>
      </c>
      <c r="U30" s="174" t="s">
        <v>117</v>
      </c>
      <c r="V30" s="171" t="str">
        <f>IF(Q30=100%,IF(Q30&gt;25%,"CUMPLIDA","PENDIENTE"),IF(Q30&lt;100%,"INCUMPLIDA","PENDIENTE"))</f>
        <v>CUMPLIDA</v>
      </c>
      <c r="W30" s="208">
        <v>45107</v>
      </c>
      <c r="X30" s="169"/>
      <c r="Y30" s="191"/>
      <c r="Z30" s="175"/>
      <c r="AA30" s="176"/>
      <c r="AB30" s="177"/>
      <c r="AC30" s="209" t="s">
        <v>289</v>
      </c>
      <c r="AD30" s="172" t="s">
        <v>93</v>
      </c>
      <c r="AE30" s="171" t="s">
        <v>288</v>
      </c>
      <c r="AF30" s="178" t="s">
        <v>94</v>
      </c>
      <c r="AG30" s="170" t="s">
        <v>95</v>
      </c>
      <c r="AH30" s="170" t="s">
        <v>96</v>
      </c>
    </row>
    <row r="31" spans="2:34" ht="35.25" customHeight="1" x14ac:dyDescent="0.25">
      <c r="B31" s="172" t="s">
        <v>83</v>
      </c>
      <c r="C31" s="307"/>
      <c r="D31" s="174" t="s">
        <v>122</v>
      </c>
      <c r="E31" s="180" t="s">
        <v>395</v>
      </c>
      <c r="F31" s="192" t="s">
        <v>123</v>
      </c>
      <c r="G31" s="183" t="s">
        <v>124</v>
      </c>
      <c r="H31" s="193" t="s">
        <v>125</v>
      </c>
      <c r="I31" s="181">
        <v>1</v>
      </c>
      <c r="J31" s="184" t="s">
        <v>126</v>
      </c>
      <c r="K31" s="173">
        <v>1</v>
      </c>
      <c r="L31" s="182">
        <v>44805</v>
      </c>
      <c r="M31" s="206">
        <v>44957</v>
      </c>
      <c r="N31" s="208">
        <v>45016</v>
      </c>
      <c r="O31" s="187"/>
      <c r="P31" s="191">
        <v>1</v>
      </c>
      <c r="Q31" s="175">
        <f t="shared" ref="Q31:Q33" si="6">IF(P31="","",IF(OR($I31=0,$I31="",N31=""),"",P31/$I31))</f>
        <v>1</v>
      </c>
      <c r="R31" s="176">
        <f t="shared" ref="R31:R33" si="7">(IF(OR($K31="",Q31=""),"",IF(OR($K31=0,Q31=0),0,IF((Q31*100%)/$K31&gt;100%,100%,(Q31*100%)/$K31))))</f>
        <v>1</v>
      </c>
      <c r="S31" s="177" t="str">
        <f t="shared" si="1"/>
        <v>OK</v>
      </c>
      <c r="T31" s="205" t="s">
        <v>287</v>
      </c>
      <c r="U31" s="172" t="s">
        <v>93</v>
      </c>
      <c r="V31" s="171" t="str">
        <f>IF(Q31=100%,IF(Q31&gt;25%,"CUMPLIDA","PENDIENTE"),IF(Q31&lt;100%,"INCUMPLIDA","PENDIENTE"))</f>
        <v>CUMPLIDA</v>
      </c>
      <c r="W31" s="208">
        <v>45107</v>
      </c>
      <c r="X31" s="187"/>
      <c r="Y31" s="191"/>
      <c r="Z31" s="175"/>
      <c r="AA31" s="176"/>
      <c r="AB31" s="177"/>
      <c r="AC31" s="209" t="s">
        <v>289</v>
      </c>
      <c r="AD31" s="172" t="s">
        <v>93</v>
      </c>
      <c r="AE31" s="171" t="s">
        <v>288</v>
      </c>
      <c r="AF31" s="178" t="s">
        <v>94</v>
      </c>
      <c r="AG31" s="170" t="s">
        <v>95</v>
      </c>
      <c r="AH31" s="170" t="s">
        <v>96</v>
      </c>
    </row>
    <row r="32" spans="2:34" ht="35.25" customHeight="1" x14ac:dyDescent="0.25">
      <c r="B32" s="172" t="s">
        <v>83</v>
      </c>
      <c r="C32" s="307"/>
      <c r="D32" s="174" t="s">
        <v>127</v>
      </c>
      <c r="E32" s="180" t="s">
        <v>396</v>
      </c>
      <c r="F32" s="183" t="s">
        <v>128</v>
      </c>
      <c r="G32" s="183" t="s">
        <v>129</v>
      </c>
      <c r="H32" s="193" t="s">
        <v>130</v>
      </c>
      <c r="I32" s="181">
        <v>1</v>
      </c>
      <c r="J32" s="179" t="s">
        <v>131</v>
      </c>
      <c r="K32" s="185">
        <v>1</v>
      </c>
      <c r="L32" s="186">
        <v>44805</v>
      </c>
      <c r="M32" s="207">
        <v>44957</v>
      </c>
      <c r="N32" s="208">
        <v>45016</v>
      </c>
      <c r="O32" s="188" t="s">
        <v>132</v>
      </c>
      <c r="P32" s="190">
        <v>1</v>
      </c>
      <c r="Q32" s="175">
        <f t="shared" si="6"/>
        <v>1</v>
      </c>
      <c r="R32" s="176">
        <f t="shared" si="7"/>
        <v>1</v>
      </c>
      <c r="S32" s="177" t="str">
        <f t="shared" si="1"/>
        <v>OK</v>
      </c>
      <c r="T32" s="205" t="s">
        <v>133</v>
      </c>
      <c r="U32" s="172" t="s">
        <v>93</v>
      </c>
      <c r="V32" s="171" t="str">
        <f t="shared" si="2"/>
        <v>CUMPLIDA</v>
      </c>
      <c r="W32" s="208">
        <v>45107</v>
      </c>
      <c r="X32" s="188"/>
      <c r="Y32" s="190"/>
      <c r="Z32" s="175"/>
      <c r="AA32" s="176"/>
      <c r="AB32" s="177"/>
      <c r="AC32" s="209" t="s">
        <v>289</v>
      </c>
      <c r="AD32" s="172" t="s">
        <v>93</v>
      </c>
      <c r="AE32" s="171" t="s">
        <v>288</v>
      </c>
      <c r="AF32" s="178" t="s">
        <v>94</v>
      </c>
      <c r="AG32" s="170" t="s">
        <v>95</v>
      </c>
      <c r="AH32" s="170" t="s">
        <v>96</v>
      </c>
    </row>
    <row r="33" spans="2:34" ht="35.25" customHeight="1" x14ac:dyDescent="0.25">
      <c r="B33" s="172" t="s">
        <v>83</v>
      </c>
      <c r="C33" s="307"/>
      <c r="D33" s="174" t="s">
        <v>127</v>
      </c>
      <c r="E33" s="180" t="s">
        <v>396</v>
      </c>
      <c r="F33" s="183" t="s">
        <v>128</v>
      </c>
      <c r="G33" s="183" t="s">
        <v>134</v>
      </c>
      <c r="H33" s="193" t="s">
        <v>135</v>
      </c>
      <c r="I33" s="181">
        <v>1</v>
      </c>
      <c r="J33" s="179" t="s">
        <v>131</v>
      </c>
      <c r="K33" s="185">
        <v>1</v>
      </c>
      <c r="L33" s="186">
        <v>44805</v>
      </c>
      <c r="M33" s="207">
        <v>44957</v>
      </c>
      <c r="N33" s="208">
        <v>45016</v>
      </c>
      <c r="O33" s="188" t="s">
        <v>136</v>
      </c>
      <c r="P33" s="190">
        <v>1</v>
      </c>
      <c r="Q33" s="175">
        <f t="shared" si="6"/>
        <v>1</v>
      </c>
      <c r="R33" s="176">
        <f t="shared" si="7"/>
        <v>1</v>
      </c>
      <c r="S33" s="177" t="str">
        <f t="shared" si="1"/>
        <v>OK</v>
      </c>
      <c r="T33" s="205" t="s">
        <v>137</v>
      </c>
      <c r="U33" s="172" t="s">
        <v>93</v>
      </c>
      <c r="V33" s="171" t="str">
        <f t="shared" si="2"/>
        <v>CUMPLIDA</v>
      </c>
      <c r="W33" s="208">
        <v>45107</v>
      </c>
      <c r="X33" s="188"/>
      <c r="Y33" s="190"/>
      <c r="Z33" s="175"/>
      <c r="AA33" s="176"/>
      <c r="AB33" s="177"/>
      <c r="AC33" s="209" t="s">
        <v>289</v>
      </c>
      <c r="AD33" s="172" t="s">
        <v>93</v>
      </c>
      <c r="AE33" s="171" t="s">
        <v>288</v>
      </c>
      <c r="AF33" s="178" t="s">
        <v>94</v>
      </c>
      <c r="AG33" s="170" t="s">
        <v>95</v>
      </c>
      <c r="AH33" s="170" t="s">
        <v>96</v>
      </c>
    </row>
    <row r="34" spans="2:34" ht="35.25" customHeight="1" x14ac:dyDescent="0.25">
      <c r="B34" s="172" t="s">
        <v>83</v>
      </c>
      <c r="C34" s="307"/>
      <c r="D34" s="174" t="s">
        <v>138</v>
      </c>
      <c r="E34" s="180" t="s">
        <v>397</v>
      </c>
      <c r="F34" s="183" t="s">
        <v>139</v>
      </c>
      <c r="G34" s="183" t="s">
        <v>140</v>
      </c>
      <c r="H34" s="193" t="s">
        <v>141</v>
      </c>
      <c r="I34" s="181">
        <v>1</v>
      </c>
      <c r="J34" s="181" t="s">
        <v>142</v>
      </c>
      <c r="K34" s="173">
        <v>1</v>
      </c>
      <c r="L34" s="182">
        <v>44805</v>
      </c>
      <c r="M34" s="206">
        <v>44957</v>
      </c>
      <c r="N34" s="208">
        <v>45016</v>
      </c>
      <c r="O34" s="189"/>
      <c r="P34" s="191">
        <v>1</v>
      </c>
      <c r="Q34" s="175">
        <f t="shared" si="5"/>
        <v>1</v>
      </c>
      <c r="R34" s="176">
        <f t="shared" si="0"/>
        <v>1</v>
      </c>
      <c r="S34" s="177" t="str">
        <f t="shared" si="1"/>
        <v>OK</v>
      </c>
      <c r="T34" s="205" t="s">
        <v>143</v>
      </c>
      <c r="U34" s="172" t="s">
        <v>93</v>
      </c>
      <c r="V34" s="171" t="str">
        <f>IF(Q34=100%,IF(Q34&gt;25%,"CUMPLIDA","PENDIENTE"),IF(Q34&lt;100%,"INCUMPLIDA","PENDIENTE"))</f>
        <v>CUMPLIDA</v>
      </c>
      <c r="W34" s="208">
        <v>45107</v>
      </c>
      <c r="X34" s="189"/>
      <c r="Y34" s="191"/>
      <c r="Z34" s="175"/>
      <c r="AA34" s="176"/>
      <c r="AB34" s="177"/>
      <c r="AC34" s="209" t="s">
        <v>289</v>
      </c>
      <c r="AD34" s="172" t="s">
        <v>93</v>
      </c>
      <c r="AE34" s="171" t="s">
        <v>288</v>
      </c>
      <c r="AF34" s="178" t="s">
        <v>94</v>
      </c>
      <c r="AG34" s="170" t="s">
        <v>95</v>
      </c>
      <c r="AH34" s="170" t="s">
        <v>96</v>
      </c>
    </row>
  </sheetData>
  <mergeCells count="36">
    <mergeCell ref="A2:A3"/>
    <mergeCell ref="B2:B3"/>
    <mergeCell ref="C2:C3"/>
    <mergeCell ref="J2:J3"/>
    <mergeCell ref="K2:K3"/>
    <mergeCell ref="G2:G3"/>
    <mergeCell ref="I2:I3"/>
    <mergeCell ref="H2:H3"/>
    <mergeCell ref="D2:D3"/>
    <mergeCell ref="E2:E3"/>
    <mergeCell ref="F2:F3"/>
    <mergeCell ref="C25:C34"/>
    <mergeCell ref="N2:V2"/>
    <mergeCell ref="AF1:AH2"/>
    <mergeCell ref="L2:L3"/>
    <mergeCell ref="M2:M3"/>
    <mergeCell ref="B1:E1"/>
    <mergeCell ref="F1:M1"/>
    <mergeCell ref="W2:AE2"/>
    <mergeCell ref="N1:AE1"/>
    <mergeCell ref="C4:C24"/>
    <mergeCell ref="D4:D6"/>
    <mergeCell ref="E4:E6"/>
    <mergeCell ref="F4:F6"/>
    <mergeCell ref="D8:D9"/>
    <mergeCell ref="E8:E9"/>
    <mergeCell ref="F8:F9"/>
    <mergeCell ref="D22:D23"/>
    <mergeCell ref="E22:E23"/>
    <mergeCell ref="F22:F23"/>
    <mergeCell ref="D16:D17"/>
    <mergeCell ref="E16:E17"/>
    <mergeCell ref="F16:F17"/>
    <mergeCell ref="D18:D20"/>
    <mergeCell ref="E18:E20"/>
    <mergeCell ref="F18:F20"/>
  </mergeCells>
  <conditionalFormatting sqref="S4:S34">
    <cfRule type="containsText" dxfId="141" priority="57" stopIfTrue="1" operator="containsText" text="EN TERMINO">
      <formula>NOT(ISERROR(SEARCH("EN TERMINO",S4)))</formula>
    </cfRule>
    <cfRule type="containsText" priority="58" operator="containsText" text="AMARILLO">
      <formula>NOT(ISERROR(SEARCH("AMARILLO",S4)))</formula>
    </cfRule>
    <cfRule type="containsText" dxfId="140" priority="59" stopIfTrue="1" operator="containsText" text="ALERTA">
      <formula>NOT(ISERROR(SEARCH("ALERTA",S4)))</formula>
    </cfRule>
    <cfRule type="containsText" dxfId="139" priority="60" stopIfTrue="1" operator="containsText" text="OK">
      <formula>NOT(ISERROR(SEARCH("OK",S4)))</formula>
    </cfRule>
  </conditionalFormatting>
  <conditionalFormatting sqref="V25:V34">
    <cfRule type="containsText" dxfId="138" priority="23" operator="containsText" text="INCUMPLIDA">
      <formula>NOT(ISERROR(SEARCH("INCUMPLIDA",V25)))</formula>
    </cfRule>
    <cfRule type="containsText" dxfId="137" priority="24" operator="containsText" text="ATENCIÓN">
      <formula>NOT(ISERROR(SEARCH("ATENCIÓN",V25)))</formula>
    </cfRule>
    <cfRule type="containsText" dxfId="136" priority="25" stopIfTrue="1" operator="containsText" text="Cumplida">
      <formula>NOT(ISERROR(SEARCH("Cumplida",V25)))</formula>
    </cfRule>
    <cfRule type="containsText" dxfId="135" priority="26" stopIfTrue="1" operator="containsText" text="Pendiente">
      <formula>NOT(ISERROR(SEARCH("Pendiente",V25)))</formula>
    </cfRule>
    <cfRule type="containsText" dxfId="134" priority="27" operator="containsText" text="Cumplida">
      <formula>NOT(ISERROR(SEARCH("Cumplida",V25)))</formula>
    </cfRule>
    <cfRule type="containsText" dxfId="133" priority="28" operator="containsText" text="Pendiente">
      <formula>NOT(ISERROR(SEARCH("Pendiente",V25)))</formula>
    </cfRule>
    <cfRule type="containsText" dxfId="132" priority="29" operator="containsText" text="Cumplida">
      <formula>NOT(ISERROR(SEARCH("Cumplida",V25)))</formula>
    </cfRule>
    <cfRule type="containsText" dxfId="131" priority="30" stopIfTrue="1" operator="containsText" text="CUMPLIDA">
      <formula>NOT(ISERROR(SEARCH("CUMPLIDA",V25)))</formula>
    </cfRule>
    <cfRule type="containsText" dxfId="130" priority="31" operator="containsText" text="INCUMPLIDA">
      <formula>NOT(ISERROR(SEARCH("INCUMPLIDA",V25)))</formula>
    </cfRule>
  </conditionalFormatting>
  <conditionalFormatting sqref="AF25:AF34">
    <cfRule type="containsText" dxfId="129" priority="45" operator="containsText" text="cerrada">
      <formula>NOT(ISERROR(SEARCH("cerrada",AF25)))</formula>
    </cfRule>
    <cfRule type="containsText" dxfId="128" priority="46" operator="containsText" text="cerrado">
      <formula>NOT(ISERROR(SEARCH("cerrado",AF25)))</formula>
    </cfRule>
    <cfRule type="containsText" dxfId="127" priority="47" operator="containsText" text="Abierto">
      <formula>NOT(ISERROR(SEARCH("Abierto",AF25)))</formula>
    </cfRule>
  </conditionalFormatting>
  <conditionalFormatting sqref="AB4:AB34">
    <cfRule type="containsText" dxfId="126" priority="19" stopIfTrue="1" operator="containsText" text="EN TERMINO">
      <formula>NOT(ISERROR(SEARCH("EN TERMINO",AB4)))</formula>
    </cfRule>
    <cfRule type="containsText" priority="20" operator="containsText" text="AMARILLO">
      <formula>NOT(ISERROR(SEARCH("AMARILLO",AB4)))</formula>
    </cfRule>
    <cfRule type="containsText" dxfId="125" priority="21" stopIfTrue="1" operator="containsText" text="ALERTA">
      <formula>NOT(ISERROR(SEARCH("ALERTA",AB4)))</formula>
    </cfRule>
    <cfRule type="containsText" dxfId="124" priority="22" stopIfTrue="1" operator="containsText" text="OK">
      <formula>NOT(ISERROR(SEARCH("OK",AB4)))</formula>
    </cfRule>
  </conditionalFormatting>
  <conditionalFormatting sqref="AE25:AE34">
    <cfRule type="containsText" dxfId="123" priority="10" operator="containsText" text="INCUMPLIDA">
      <formula>NOT(ISERROR(SEARCH("INCUMPLIDA",AE25)))</formula>
    </cfRule>
    <cfRule type="containsText" dxfId="122" priority="11" operator="containsText" text="ATENCIÓN">
      <formula>NOT(ISERROR(SEARCH("ATENCIÓN",AE25)))</formula>
    </cfRule>
    <cfRule type="containsText" dxfId="121" priority="12" stopIfTrue="1" operator="containsText" text="Cumplida">
      <formula>NOT(ISERROR(SEARCH("Cumplida",AE25)))</formula>
    </cfRule>
    <cfRule type="containsText" dxfId="120" priority="13" stopIfTrue="1" operator="containsText" text="Pendiente">
      <formula>NOT(ISERROR(SEARCH("Pendiente",AE25)))</formula>
    </cfRule>
    <cfRule type="containsText" dxfId="119" priority="14" operator="containsText" text="Cumplida">
      <formula>NOT(ISERROR(SEARCH("Cumplida",AE25)))</formula>
    </cfRule>
    <cfRule type="containsText" dxfId="118" priority="15" operator="containsText" text="Pendiente">
      <formula>NOT(ISERROR(SEARCH("Pendiente",AE25)))</formula>
    </cfRule>
    <cfRule type="containsText" dxfId="117" priority="16" operator="containsText" text="Cumplida">
      <formula>NOT(ISERROR(SEARCH("Cumplida",AE25)))</formula>
    </cfRule>
    <cfRule type="containsText" dxfId="116" priority="17" stopIfTrue="1" operator="containsText" text="CUMPLIDA">
      <formula>NOT(ISERROR(SEARCH("CUMPLIDA",AE25)))</formula>
    </cfRule>
    <cfRule type="containsText" dxfId="115" priority="18" operator="containsText" text="INCUMPLIDA">
      <formula>NOT(ISERROR(SEARCH("INCUMPLIDA",AE25)))</formula>
    </cfRule>
  </conditionalFormatting>
  <conditionalFormatting sqref="AF4:AF5">
    <cfRule type="containsText" dxfId="114" priority="7" operator="containsText" text="cerrada">
      <formula>NOT(ISERROR(SEARCH("cerrada",AF4)))</formula>
    </cfRule>
    <cfRule type="containsText" dxfId="113" priority="8" operator="containsText" text="cerrado">
      <formula>NOT(ISERROR(SEARCH("cerrado",AF4)))</formula>
    </cfRule>
    <cfRule type="containsText" dxfId="112" priority="9" operator="containsText" text="Abierto">
      <formula>NOT(ISERROR(SEARCH("Abierto",AF4)))</formula>
    </cfRule>
  </conditionalFormatting>
  <conditionalFormatting sqref="AF6">
    <cfRule type="containsText" dxfId="111" priority="4" operator="containsText" text="cerrada">
      <formula>NOT(ISERROR(SEARCH("cerrada",AF6)))</formula>
    </cfRule>
    <cfRule type="containsText" dxfId="110" priority="5" operator="containsText" text="cerrado">
      <formula>NOT(ISERROR(SEARCH("cerrado",AF6)))</formula>
    </cfRule>
    <cfRule type="containsText" dxfId="109" priority="6" operator="containsText" text="Abierto">
      <formula>NOT(ISERROR(SEARCH("Abierto",AF6)))</formula>
    </cfRule>
  </conditionalFormatting>
  <conditionalFormatting sqref="AF7:AF24">
    <cfRule type="containsText" dxfId="108" priority="1" operator="containsText" text="cerrada">
      <formula>NOT(ISERROR(SEARCH("cerrada",AF7)))</formula>
    </cfRule>
    <cfRule type="containsText" dxfId="107" priority="2" operator="containsText" text="cerrado">
      <formula>NOT(ISERROR(SEARCH("cerrado",AF7)))</formula>
    </cfRule>
    <cfRule type="containsText" dxfId="106" priority="3" operator="containsText" text="Abierto">
      <formula>NOT(ISERROR(SEARCH("Abierto",AF7)))</formula>
    </cfRule>
  </conditionalFormatting>
  <dataValidations count="3">
    <dataValidation type="decimal" allowBlank="1" showInputMessage="1" showErrorMessage="1" errorTitle="Entrada no válida" error="Por favor escriba un número" promptTitle="Escriba un número en esta casilla" sqref="I4:I6 I10">
      <formula1>-999999</formula1>
      <formula2>999999</formula2>
    </dataValidation>
    <dataValidation type="date" allowBlank="1" showInputMessage="1" errorTitle="Entrada no válida" error="Por favor escriba una fecha válida (AAAA/MM/DD)" promptTitle="Ingrese una fecha (AAAA/MM/DD)" sqref="L4:M6 M10:M11">
      <formula1>1900/1/1</formula1>
      <formula2>3000/1/1</formula2>
    </dataValidation>
    <dataValidation type="textLength" allowBlank="1" showInputMessage="1" showErrorMessage="1" errorTitle="Entrada no válida" error="Escriba un texto  Maximo 100 Caracteres" promptTitle="Cualquier contenido Maximo 100 Caracteres" sqref="J22:J23 J10:J20 J4:J6">
      <formula1>0</formula1>
      <formula2>100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38"/>
      <c r="B1" s="338"/>
      <c r="C1" s="338"/>
      <c r="D1" s="338"/>
      <c r="E1" s="338"/>
      <c r="F1" s="338"/>
      <c r="G1" s="338"/>
      <c r="H1" s="337" t="s">
        <v>144</v>
      </c>
      <c r="I1" s="337"/>
      <c r="J1" s="337"/>
      <c r="K1" s="337"/>
      <c r="L1" s="337"/>
      <c r="M1" s="337"/>
      <c r="N1" s="337"/>
      <c r="O1" s="337"/>
      <c r="P1" s="337"/>
      <c r="Q1" s="337"/>
      <c r="R1" s="337"/>
      <c r="S1" s="46"/>
      <c r="T1" s="339" t="s">
        <v>145</v>
      </c>
      <c r="U1" s="339"/>
      <c r="V1" s="339"/>
      <c r="W1" s="339"/>
      <c r="X1" s="339"/>
      <c r="Y1" s="339"/>
      <c r="Z1" s="339"/>
      <c r="AA1" s="339"/>
      <c r="AB1" s="339"/>
      <c r="AC1" s="340" t="s">
        <v>146</v>
      </c>
      <c r="AD1" s="340"/>
      <c r="AE1" s="340"/>
      <c r="AF1" s="340"/>
      <c r="AG1" s="340"/>
      <c r="AH1" s="340"/>
      <c r="AI1" s="340"/>
      <c r="AJ1" s="340"/>
      <c r="AK1" s="51"/>
      <c r="AL1" s="341" t="s">
        <v>147</v>
      </c>
      <c r="AM1" s="341"/>
      <c r="AN1" s="341"/>
      <c r="AO1" s="341"/>
      <c r="AP1" s="341"/>
      <c r="AQ1" s="341"/>
      <c r="AR1" s="341"/>
      <c r="AS1" s="341"/>
      <c r="AT1" s="52"/>
      <c r="AU1" s="333" t="s">
        <v>148</v>
      </c>
      <c r="AV1" s="333"/>
      <c r="AW1" s="333"/>
      <c r="AX1" s="333"/>
      <c r="AY1" s="333"/>
      <c r="AZ1" s="333"/>
      <c r="BA1" s="333"/>
      <c r="BB1" s="333"/>
      <c r="BC1" s="53"/>
      <c r="BD1" s="335" t="s">
        <v>71</v>
      </c>
      <c r="BE1" s="335"/>
      <c r="BF1" s="335"/>
      <c r="BG1" s="335"/>
      <c r="BH1" s="335"/>
      <c r="BI1" s="30"/>
      <c r="BJ1" s="30"/>
      <c r="BK1" s="30"/>
    </row>
    <row r="2" spans="1:63" ht="39.950000000000003" customHeight="1" x14ac:dyDescent="0.25">
      <c r="A2" s="336" t="s">
        <v>149</v>
      </c>
      <c r="B2" s="336" t="s">
        <v>8</v>
      </c>
      <c r="C2" s="336" t="s">
        <v>10</v>
      </c>
      <c r="D2" s="336" t="s">
        <v>150</v>
      </c>
      <c r="E2" s="336" t="s">
        <v>151</v>
      </c>
      <c r="F2" s="336" t="s">
        <v>152</v>
      </c>
      <c r="G2" s="336" t="s">
        <v>14</v>
      </c>
      <c r="H2" s="334" t="s">
        <v>72</v>
      </c>
      <c r="I2" s="337" t="s">
        <v>153</v>
      </c>
      <c r="J2" s="337"/>
      <c r="K2" s="337"/>
      <c r="L2" s="334" t="s">
        <v>154</v>
      </c>
      <c r="M2" s="334" t="s">
        <v>155</v>
      </c>
      <c r="N2" s="334" t="s">
        <v>156</v>
      </c>
      <c r="O2" s="334" t="s">
        <v>27</v>
      </c>
      <c r="P2" s="334" t="s">
        <v>157</v>
      </c>
      <c r="Q2" s="334" t="s">
        <v>158</v>
      </c>
      <c r="R2" s="334" t="s">
        <v>159</v>
      </c>
      <c r="S2" s="44"/>
      <c r="T2" s="343" t="s">
        <v>160</v>
      </c>
      <c r="U2" s="343" t="s">
        <v>161</v>
      </c>
      <c r="V2" s="343" t="s">
        <v>162</v>
      </c>
      <c r="W2" s="343" t="s">
        <v>163</v>
      </c>
      <c r="X2" s="343" t="s">
        <v>164</v>
      </c>
      <c r="Y2" s="343" t="s">
        <v>165</v>
      </c>
      <c r="Z2" s="343" t="s">
        <v>166</v>
      </c>
      <c r="AA2" s="343" t="s">
        <v>167</v>
      </c>
      <c r="AB2" s="45"/>
      <c r="AC2" s="342" t="s">
        <v>168</v>
      </c>
      <c r="AD2" s="342" t="s">
        <v>169</v>
      </c>
      <c r="AE2" s="342" t="s">
        <v>170</v>
      </c>
      <c r="AF2" s="342" t="s">
        <v>171</v>
      </c>
      <c r="AG2" s="342" t="s">
        <v>172</v>
      </c>
      <c r="AH2" s="342" t="s">
        <v>173</v>
      </c>
      <c r="AI2" s="342" t="s">
        <v>174</v>
      </c>
      <c r="AJ2" s="342" t="s">
        <v>175</v>
      </c>
      <c r="AK2" s="43"/>
      <c r="AL2" s="344" t="s">
        <v>76</v>
      </c>
      <c r="AM2" s="344" t="s">
        <v>176</v>
      </c>
      <c r="AN2" s="344" t="s">
        <v>77</v>
      </c>
      <c r="AO2" s="344" t="s">
        <v>78</v>
      </c>
      <c r="AP2" s="344" t="s">
        <v>177</v>
      </c>
      <c r="AQ2" s="344" t="s">
        <v>80</v>
      </c>
      <c r="AR2" s="344" t="s">
        <v>81</v>
      </c>
      <c r="AS2" s="344" t="s">
        <v>82</v>
      </c>
      <c r="AT2" s="48"/>
      <c r="AU2" s="346" t="s">
        <v>76</v>
      </c>
      <c r="AV2" s="47"/>
      <c r="AW2" s="346" t="s">
        <v>176</v>
      </c>
      <c r="AX2" s="346" t="s">
        <v>77</v>
      </c>
      <c r="AY2" s="346" t="s">
        <v>78</v>
      </c>
      <c r="AZ2" s="346" t="s">
        <v>79</v>
      </c>
      <c r="BA2" s="346" t="s">
        <v>80</v>
      </c>
      <c r="BB2" s="346" t="s">
        <v>81</v>
      </c>
      <c r="BC2" s="346" t="s">
        <v>178</v>
      </c>
      <c r="BD2" s="345" t="s">
        <v>49</v>
      </c>
      <c r="BE2" s="345" t="s">
        <v>179</v>
      </c>
      <c r="BF2" s="345" t="s">
        <v>180</v>
      </c>
      <c r="BG2" s="345" t="s">
        <v>181</v>
      </c>
      <c r="BH2" s="347" t="s">
        <v>182</v>
      </c>
      <c r="BI2" s="345" t="s">
        <v>180</v>
      </c>
      <c r="BJ2" s="345" t="s">
        <v>181</v>
      </c>
      <c r="BK2" s="347" t="s">
        <v>182</v>
      </c>
    </row>
    <row r="3" spans="1:63" ht="39.950000000000003" customHeight="1" x14ac:dyDescent="0.25">
      <c r="A3" s="336"/>
      <c r="B3" s="336"/>
      <c r="C3" s="336"/>
      <c r="D3" s="336"/>
      <c r="E3" s="336"/>
      <c r="F3" s="336"/>
      <c r="G3" s="336"/>
      <c r="H3" s="334"/>
      <c r="I3" s="34" t="s">
        <v>183</v>
      </c>
      <c r="J3" s="44" t="s">
        <v>21</v>
      </c>
      <c r="K3" s="44" t="s">
        <v>23</v>
      </c>
      <c r="L3" s="334"/>
      <c r="M3" s="334"/>
      <c r="N3" s="334"/>
      <c r="O3" s="334"/>
      <c r="P3" s="334"/>
      <c r="Q3" s="334"/>
      <c r="R3" s="334"/>
      <c r="S3" s="44" t="s">
        <v>184</v>
      </c>
      <c r="T3" s="343"/>
      <c r="U3" s="343"/>
      <c r="V3" s="343"/>
      <c r="W3" s="343"/>
      <c r="X3" s="343"/>
      <c r="Y3" s="343"/>
      <c r="Z3" s="343"/>
      <c r="AA3" s="343"/>
      <c r="AB3" s="45" t="s">
        <v>49</v>
      </c>
      <c r="AC3" s="342"/>
      <c r="AD3" s="342"/>
      <c r="AE3" s="342"/>
      <c r="AF3" s="342"/>
      <c r="AG3" s="342"/>
      <c r="AH3" s="342"/>
      <c r="AI3" s="342"/>
      <c r="AJ3" s="342"/>
      <c r="AK3" s="43" t="s">
        <v>49</v>
      </c>
      <c r="AL3" s="344"/>
      <c r="AM3" s="344"/>
      <c r="AN3" s="344"/>
      <c r="AO3" s="344"/>
      <c r="AP3" s="344"/>
      <c r="AQ3" s="344"/>
      <c r="AR3" s="344"/>
      <c r="AS3" s="344"/>
      <c r="AT3" s="48" t="s">
        <v>49</v>
      </c>
      <c r="AU3" s="346"/>
      <c r="AV3" s="47" t="s">
        <v>185</v>
      </c>
      <c r="AW3" s="346"/>
      <c r="AX3" s="346"/>
      <c r="AY3" s="346"/>
      <c r="AZ3" s="346"/>
      <c r="BA3" s="346"/>
      <c r="BB3" s="346"/>
      <c r="BC3" s="346"/>
      <c r="BD3" s="345"/>
      <c r="BE3" s="345"/>
      <c r="BF3" s="345"/>
      <c r="BG3" s="345"/>
      <c r="BH3" s="347"/>
      <c r="BI3" s="345"/>
      <c r="BJ3" s="345"/>
      <c r="BK3" s="347"/>
    </row>
    <row r="4" spans="1:63" ht="39.950000000000003" customHeight="1" x14ac:dyDescent="0.25">
      <c r="A4" s="1" t="s">
        <v>186</v>
      </c>
      <c r="B4" s="1" t="s">
        <v>187</v>
      </c>
      <c r="C4" s="1" t="s">
        <v>188</v>
      </c>
      <c r="D4" s="1" t="s">
        <v>186</v>
      </c>
      <c r="E4" s="1" t="s">
        <v>189</v>
      </c>
      <c r="F4" s="1" t="s">
        <v>187</v>
      </c>
      <c r="G4" s="1" t="s">
        <v>190</v>
      </c>
      <c r="H4" s="2" t="s">
        <v>191</v>
      </c>
      <c r="I4" s="35" t="s">
        <v>192</v>
      </c>
      <c r="J4" s="2"/>
      <c r="K4" s="2" t="s">
        <v>193</v>
      </c>
      <c r="L4" s="2" t="s">
        <v>187</v>
      </c>
      <c r="M4" s="2" t="s">
        <v>187</v>
      </c>
      <c r="N4" s="2" t="s">
        <v>194</v>
      </c>
      <c r="O4" s="2" t="s">
        <v>187</v>
      </c>
      <c r="P4" s="2" t="s">
        <v>195</v>
      </c>
      <c r="Q4" s="2" t="s">
        <v>186</v>
      </c>
      <c r="R4" s="2" t="s">
        <v>186</v>
      </c>
      <c r="S4" s="2" t="s">
        <v>186</v>
      </c>
      <c r="T4" s="26" t="s">
        <v>186</v>
      </c>
      <c r="U4" s="26" t="s">
        <v>196</v>
      </c>
      <c r="V4" s="26" t="s">
        <v>197</v>
      </c>
      <c r="W4" s="26" t="s">
        <v>198</v>
      </c>
      <c r="X4" s="26" t="s">
        <v>198</v>
      </c>
      <c r="Y4" s="26" t="s">
        <v>194</v>
      </c>
      <c r="Z4" s="26" t="s">
        <v>199</v>
      </c>
      <c r="AA4" s="26" t="s">
        <v>187</v>
      </c>
      <c r="AB4" s="26" t="s">
        <v>200</v>
      </c>
      <c r="AC4" s="27" t="s">
        <v>186</v>
      </c>
      <c r="AD4" s="27" t="s">
        <v>196</v>
      </c>
      <c r="AE4" s="27" t="s">
        <v>197</v>
      </c>
      <c r="AF4" s="27" t="s">
        <v>198</v>
      </c>
      <c r="AG4" s="27" t="s">
        <v>198</v>
      </c>
      <c r="AH4" s="27" t="s">
        <v>194</v>
      </c>
      <c r="AI4" s="27" t="s">
        <v>199</v>
      </c>
      <c r="AJ4" s="27" t="s">
        <v>187</v>
      </c>
      <c r="AK4" s="27"/>
      <c r="AL4" s="28" t="s">
        <v>186</v>
      </c>
      <c r="AM4" s="28" t="s">
        <v>196</v>
      </c>
      <c r="AN4" s="28" t="s">
        <v>197</v>
      </c>
      <c r="AO4" s="28" t="s">
        <v>198</v>
      </c>
      <c r="AP4" s="28" t="s">
        <v>198</v>
      </c>
      <c r="AQ4" s="28" t="s">
        <v>194</v>
      </c>
      <c r="AR4" s="28" t="s">
        <v>199</v>
      </c>
      <c r="AS4" s="28" t="s">
        <v>187</v>
      </c>
      <c r="AT4" s="28"/>
      <c r="AU4" s="29" t="s">
        <v>186</v>
      </c>
      <c r="AV4" s="29"/>
      <c r="AW4" s="29" t="s">
        <v>196</v>
      </c>
      <c r="AX4" s="29" t="s">
        <v>197</v>
      </c>
      <c r="AY4" s="29" t="s">
        <v>198</v>
      </c>
      <c r="AZ4" s="29" t="s">
        <v>198</v>
      </c>
      <c r="BA4" s="29" t="s">
        <v>194</v>
      </c>
      <c r="BB4" s="29" t="s">
        <v>199</v>
      </c>
      <c r="BC4" s="29"/>
      <c r="BD4" s="50" t="s">
        <v>200</v>
      </c>
      <c r="BE4" s="50"/>
      <c r="BF4" s="50" t="s">
        <v>200</v>
      </c>
      <c r="BG4" s="50" t="s">
        <v>187</v>
      </c>
      <c r="BH4" s="347"/>
      <c r="BI4" s="50" t="s">
        <v>200</v>
      </c>
      <c r="BJ4" s="50" t="s">
        <v>187</v>
      </c>
      <c r="BK4" s="347"/>
    </row>
    <row r="5" spans="1:63" ht="39.950000000000003" customHeight="1" x14ac:dyDescent="0.25">
      <c r="A5" s="58"/>
      <c r="B5" s="49" t="s">
        <v>201</v>
      </c>
      <c r="C5" s="348" t="s">
        <v>202</v>
      </c>
      <c r="D5" s="123">
        <v>44677</v>
      </c>
      <c r="E5" s="104" t="s">
        <v>203</v>
      </c>
      <c r="F5" s="124" t="s">
        <v>204</v>
      </c>
      <c r="G5" s="124" t="s">
        <v>205</v>
      </c>
      <c r="H5" s="54" t="s">
        <v>206</v>
      </c>
      <c r="I5" s="54" t="s">
        <v>207</v>
      </c>
      <c r="J5" s="54" t="s">
        <v>208</v>
      </c>
      <c r="K5" s="40">
        <v>1</v>
      </c>
      <c r="L5" s="40" t="s">
        <v>209</v>
      </c>
      <c r="M5" s="54" t="s">
        <v>210</v>
      </c>
      <c r="N5" s="54" t="s">
        <v>211</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201</v>
      </c>
      <c r="C6" s="349"/>
      <c r="D6" s="123">
        <v>44677</v>
      </c>
      <c r="E6" s="104" t="s">
        <v>203</v>
      </c>
      <c r="F6" s="124" t="s">
        <v>204</v>
      </c>
      <c r="G6" s="125" t="s">
        <v>212</v>
      </c>
      <c r="H6" s="54" t="s">
        <v>213</v>
      </c>
      <c r="I6" s="54" t="s">
        <v>214</v>
      </c>
      <c r="J6" s="54" t="s">
        <v>215</v>
      </c>
      <c r="K6" s="40">
        <v>1</v>
      </c>
      <c r="L6" s="40" t="s">
        <v>209</v>
      </c>
      <c r="M6" s="54" t="s">
        <v>210</v>
      </c>
      <c r="N6" s="54" t="s">
        <v>211</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201</v>
      </c>
      <c r="C7" s="349"/>
      <c r="D7" s="123">
        <v>44677</v>
      </c>
      <c r="E7" s="104" t="s">
        <v>203</v>
      </c>
      <c r="F7" s="124" t="s">
        <v>216</v>
      </c>
      <c r="G7" s="125" t="s">
        <v>217</v>
      </c>
      <c r="H7" s="54" t="s">
        <v>218</v>
      </c>
      <c r="I7" s="54" t="s">
        <v>219</v>
      </c>
      <c r="J7" s="54" t="s">
        <v>220</v>
      </c>
      <c r="K7" s="40">
        <v>1</v>
      </c>
      <c r="L7" s="40" t="s">
        <v>209</v>
      </c>
      <c r="M7" s="54" t="s">
        <v>210</v>
      </c>
      <c r="N7" s="54" t="s">
        <v>211</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201</v>
      </c>
      <c r="C8" s="349"/>
      <c r="D8" s="123">
        <v>44677</v>
      </c>
      <c r="E8" s="104" t="s">
        <v>203</v>
      </c>
      <c r="F8" s="125" t="s">
        <v>221</v>
      </c>
      <c r="G8" s="125" t="s">
        <v>222</v>
      </c>
      <c r="H8" s="126" t="s">
        <v>223</v>
      </c>
      <c r="I8" s="54" t="s">
        <v>224</v>
      </c>
      <c r="J8" s="126" t="s">
        <v>225</v>
      </c>
      <c r="K8" s="40">
        <v>2</v>
      </c>
      <c r="L8" s="127" t="s">
        <v>226</v>
      </c>
      <c r="M8" s="126" t="s">
        <v>210</v>
      </c>
      <c r="N8" s="126" t="s">
        <v>211</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201</v>
      </c>
      <c r="C9" s="349"/>
      <c r="D9" s="123">
        <v>44677</v>
      </c>
      <c r="E9" s="104" t="s">
        <v>203</v>
      </c>
      <c r="F9" s="125" t="s">
        <v>221</v>
      </c>
      <c r="G9" s="125" t="s">
        <v>227</v>
      </c>
      <c r="H9" s="126" t="s">
        <v>228</v>
      </c>
      <c r="I9" s="126" t="s">
        <v>229</v>
      </c>
      <c r="J9" s="54" t="s">
        <v>220</v>
      </c>
      <c r="K9" s="40">
        <v>1</v>
      </c>
      <c r="L9" s="40" t="s">
        <v>226</v>
      </c>
      <c r="M9" s="54" t="s">
        <v>210</v>
      </c>
      <c r="N9" s="54" t="s">
        <v>211</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201</v>
      </c>
      <c r="C10" s="349"/>
      <c r="D10" s="123">
        <v>44677</v>
      </c>
      <c r="E10" s="104" t="s">
        <v>203</v>
      </c>
      <c r="F10" s="125" t="s">
        <v>221</v>
      </c>
      <c r="G10" s="125" t="s">
        <v>230</v>
      </c>
      <c r="H10" s="126" t="s">
        <v>231</v>
      </c>
      <c r="I10" s="126" t="s">
        <v>232</v>
      </c>
      <c r="J10" s="126" t="s">
        <v>233</v>
      </c>
      <c r="K10" s="54">
        <v>3</v>
      </c>
      <c r="L10" s="126" t="s">
        <v>209</v>
      </c>
      <c r="M10" s="126" t="s">
        <v>210</v>
      </c>
      <c r="N10" s="126" t="s">
        <v>211</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201</v>
      </c>
      <c r="C11" s="349"/>
      <c r="D11" s="123">
        <v>44677</v>
      </c>
      <c r="E11" s="104" t="s">
        <v>203</v>
      </c>
      <c r="F11" s="351" t="s">
        <v>221</v>
      </c>
      <c r="G11" s="352" t="s">
        <v>234</v>
      </c>
      <c r="H11" s="54" t="s">
        <v>235</v>
      </c>
      <c r="I11" s="54" t="s">
        <v>236</v>
      </c>
      <c r="J11" s="54" t="s">
        <v>237</v>
      </c>
      <c r="K11" s="40">
        <v>2</v>
      </c>
      <c r="L11" s="40" t="s">
        <v>226</v>
      </c>
      <c r="M11" s="54" t="s">
        <v>210</v>
      </c>
      <c r="N11" s="54" t="s">
        <v>211</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201</v>
      </c>
      <c r="C12" s="349"/>
      <c r="D12" s="123">
        <v>44677</v>
      </c>
      <c r="E12" s="104" t="s">
        <v>203</v>
      </c>
      <c r="F12" s="351"/>
      <c r="G12" s="352"/>
      <c r="H12" s="126" t="s">
        <v>238</v>
      </c>
      <c r="I12" s="54" t="s">
        <v>239</v>
      </c>
      <c r="J12" s="54" t="s">
        <v>220</v>
      </c>
      <c r="K12" s="40">
        <v>1</v>
      </c>
      <c r="L12" s="40" t="s">
        <v>226</v>
      </c>
      <c r="M12" s="54" t="s">
        <v>210</v>
      </c>
      <c r="N12" s="54" t="s">
        <v>211</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201</v>
      </c>
      <c r="C13" s="349"/>
      <c r="D13" s="123">
        <v>44677</v>
      </c>
      <c r="E13" s="104" t="s">
        <v>203</v>
      </c>
      <c r="F13" s="353" t="s">
        <v>240</v>
      </c>
      <c r="G13" s="352" t="s">
        <v>241</v>
      </c>
      <c r="H13" s="54" t="s">
        <v>242</v>
      </c>
      <c r="I13" s="54" t="s">
        <v>243</v>
      </c>
      <c r="J13" s="54" t="s">
        <v>244</v>
      </c>
      <c r="K13" s="40">
        <v>2</v>
      </c>
      <c r="L13" s="40" t="s">
        <v>226</v>
      </c>
      <c r="M13" s="54" t="s">
        <v>210</v>
      </c>
      <c r="N13" s="54" t="s">
        <v>211</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201</v>
      </c>
      <c r="C14" s="349"/>
      <c r="D14" s="123">
        <v>44677</v>
      </c>
      <c r="E14" s="104" t="s">
        <v>203</v>
      </c>
      <c r="F14" s="353"/>
      <c r="G14" s="352"/>
      <c r="H14" s="54" t="s">
        <v>245</v>
      </c>
      <c r="I14" s="54" t="s">
        <v>246</v>
      </c>
      <c r="J14" s="54" t="s">
        <v>247</v>
      </c>
      <c r="K14" s="40">
        <v>1</v>
      </c>
      <c r="L14" s="40" t="s">
        <v>226</v>
      </c>
      <c r="M14" s="54" t="s">
        <v>210</v>
      </c>
      <c r="N14" s="54" t="s">
        <v>211</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201</v>
      </c>
      <c r="C15" s="349"/>
      <c r="D15" s="123">
        <v>44677</v>
      </c>
      <c r="E15" s="104" t="s">
        <v>203</v>
      </c>
      <c r="F15" s="352" t="s">
        <v>248</v>
      </c>
      <c r="G15" s="352" t="s">
        <v>249</v>
      </c>
      <c r="H15" s="54" t="s">
        <v>250</v>
      </c>
      <c r="I15" s="54" t="s">
        <v>251</v>
      </c>
      <c r="J15" s="54" t="s">
        <v>252</v>
      </c>
      <c r="K15" s="40">
        <v>3</v>
      </c>
      <c r="L15" s="40" t="s">
        <v>226</v>
      </c>
      <c r="M15" s="54" t="s">
        <v>210</v>
      </c>
      <c r="N15" s="54" t="s">
        <v>211</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201</v>
      </c>
      <c r="C16" s="350"/>
      <c r="D16" s="123">
        <v>44677</v>
      </c>
      <c r="E16" s="104" t="s">
        <v>203</v>
      </c>
      <c r="F16" s="352"/>
      <c r="G16" s="352"/>
      <c r="H16" s="54" t="s">
        <v>253</v>
      </c>
      <c r="I16" s="54" t="s">
        <v>254</v>
      </c>
      <c r="J16" s="54" t="s">
        <v>255</v>
      </c>
      <c r="K16" s="40">
        <v>1</v>
      </c>
      <c r="L16" s="40" t="s">
        <v>226</v>
      </c>
      <c r="M16" s="54" t="s">
        <v>210</v>
      </c>
      <c r="N16" s="54" t="s">
        <v>211</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38"/>
      <c r="B1" s="338"/>
      <c r="C1" s="338"/>
      <c r="D1" s="338"/>
      <c r="E1" s="338"/>
      <c r="F1" s="338"/>
      <c r="G1" s="338"/>
      <c r="H1" s="338"/>
      <c r="I1" s="337" t="s">
        <v>144</v>
      </c>
      <c r="J1" s="337"/>
      <c r="K1" s="337"/>
      <c r="L1" s="337"/>
      <c r="M1" s="337"/>
      <c r="N1" s="337"/>
      <c r="O1" s="337"/>
      <c r="P1" s="337"/>
      <c r="Q1" s="337"/>
      <c r="R1" s="337"/>
      <c r="S1" s="337"/>
      <c r="T1" s="46"/>
      <c r="U1" s="339" t="s">
        <v>145</v>
      </c>
      <c r="V1" s="339"/>
      <c r="W1" s="339"/>
      <c r="X1" s="339"/>
      <c r="Y1" s="339"/>
      <c r="Z1" s="339"/>
      <c r="AA1" s="339"/>
      <c r="AB1" s="339"/>
      <c r="AC1" s="339"/>
      <c r="AD1" s="340" t="s">
        <v>146</v>
      </c>
      <c r="AE1" s="340"/>
      <c r="AF1" s="340"/>
      <c r="AG1" s="340"/>
      <c r="AH1" s="340"/>
      <c r="AI1" s="340"/>
      <c r="AJ1" s="340"/>
      <c r="AK1" s="340"/>
      <c r="AL1" s="51"/>
      <c r="AM1" s="341" t="s">
        <v>147</v>
      </c>
      <c r="AN1" s="341"/>
      <c r="AO1" s="341"/>
      <c r="AP1" s="341"/>
      <c r="AQ1" s="341"/>
      <c r="AR1" s="341"/>
      <c r="AS1" s="341"/>
      <c r="AT1" s="341"/>
      <c r="AU1" s="52"/>
      <c r="AV1" s="333" t="s">
        <v>148</v>
      </c>
      <c r="AW1" s="333"/>
      <c r="AX1" s="333"/>
      <c r="AY1" s="333"/>
      <c r="AZ1" s="333"/>
      <c r="BA1" s="333"/>
      <c r="BB1" s="333"/>
      <c r="BC1" s="333"/>
      <c r="BD1" s="53"/>
      <c r="BE1" s="335" t="s">
        <v>71</v>
      </c>
      <c r="BF1" s="335"/>
      <c r="BG1" s="335"/>
      <c r="BH1" s="335"/>
      <c r="BI1" s="335"/>
    </row>
    <row r="2" spans="1:61" ht="39.950000000000003" customHeight="1" x14ac:dyDescent="0.25">
      <c r="A2" s="336" t="s">
        <v>149</v>
      </c>
      <c r="B2" s="336" t="s">
        <v>8</v>
      </c>
      <c r="C2" s="336" t="s">
        <v>10</v>
      </c>
      <c r="D2" s="336" t="s">
        <v>150</v>
      </c>
      <c r="E2" s="336" t="s">
        <v>151</v>
      </c>
      <c r="F2" s="336" t="s">
        <v>152</v>
      </c>
      <c r="G2" s="336" t="s">
        <v>12</v>
      </c>
      <c r="H2" s="336" t="s">
        <v>14</v>
      </c>
      <c r="I2" s="334" t="s">
        <v>72</v>
      </c>
      <c r="J2" s="337" t="s">
        <v>153</v>
      </c>
      <c r="K2" s="337"/>
      <c r="L2" s="337"/>
      <c r="M2" s="334" t="s">
        <v>154</v>
      </c>
      <c r="N2" s="334" t="s">
        <v>155</v>
      </c>
      <c r="O2" s="334" t="s">
        <v>156</v>
      </c>
      <c r="P2" s="334" t="s">
        <v>27</v>
      </c>
      <c r="Q2" s="334" t="s">
        <v>157</v>
      </c>
      <c r="R2" s="334" t="s">
        <v>158</v>
      </c>
      <c r="S2" s="334" t="s">
        <v>159</v>
      </c>
      <c r="T2" s="44"/>
      <c r="U2" s="343" t="s">
        <v>160</v>
      </c>
      <c r="V2" s="343" t="s">
        <v>161</v>
      </c>
      <c r="W2" s="343" t="s">
        <v>162</v>
      </c>
      <c r="X2" s="343" t="s">
        <v>163</v>
      </c>
      <c r="Y2" s="343" t="s">
        <v>164</v>
      </c>
      <c r="Z2" s="343" t="s">
        <v>165</v>
      </c>
      <c r="AA2" s="343" t="s">
        <v>166</v>
      </c>
      <c r="AB2" s="343" t="s">
        <v>167</v>
      </c>
      <c r="AC2" s="45"/>
      <c r="AD2" s="342" t="s">
        <v>168</v>
      </c>
      <c r="AE2" s="342" t="s">
        <v>256</v>
      </c>
      <c r="AF2" s="342" t="s">
        <v>170</v>
      </c>
      <c r="AG2" s="342" t="s">
        <v>171</v>
      </c>
      <c r="AH2" s="342" t="s">
        <v>172</v>
      </c>
      <c r="AI2" s="342" t="s">
        <v>173</v>
      </c>
      <c r="AJ2" s="342" t="s">
        <v>174</v>
      </c>
      <c r="AK2" s="342" t="s">
        <v>175</v>
      </c>
      <c r="AL2" s="43"/>
      <c r="AM2" s="344" t="s">
        <v>76</v>
      </c>
      <c r="AN2" s="344" t="s">
        <v>176</v>
      </c>
      <c r="AO2" s="344" t="s">
        <v>77</v>
      </c>
      <c r="AP2" s="344" t="s">
        <v>78</v>
      </c>
      <c r="AQ2" s="344" t="s">
        <v>177</v>
      </c>
      <c r="AR2" s="344" t="s">
        <v>80</v>
      </c>
      <c r="AS2" s="344" t="s">
        <v>81</v>
      </c>
      <c r="AT2" s="344" t="s">
        <v>82</v>
      </c>
      <c r="AU2" s="48"/>
      <c r="AV2" s="346" t="s">
        <v>76</v>
      </c>
      <c r="AW2" s="47"/>
      <c r="AX2" s="346" t="s">
        <v>176</v>
      </c>
      <c r="AY2" s="346" t="s">
        <v>77</v>
      </c>
      <c r="AZ2" s="346" t="s">
        <v>78</v>
      </c>
      <c r="BA2" s="346" t="s">
        <v>79</v>
      </c>
      <c r="BB2" s="346" t="s">
        <v>80</v>
      </c>
      <c r="BC2" s="346" t="s">
        <v>81</v>
      </c>
      <c r="BD2" s="346" t="s">
        <v>178</v>
      </c>
      <c r="BE2" s="345" t="s">
        <v>49</v>
      </c>
      <c r="BF2" s="345" t="s">
        <v>179</v>
      </c>
      <c r="BG2" s="345" t="s">
        <v>180</v>
      </c>
      <c r="BH2" s="345" t="s">
        <v>181</v>
      </c>
      <c r="BI2" s="347" t="s">
        <v>182</v>
      </c>
    </row>
    <row r="3" spans="1:61" ht="39.950000000000003" customHeight="1" x14ac:dyDescent="0.25">
      <c r="A3" s="336"/>
      <c r="B3" s="336"/>
      <c r="C3" s="336"/>
      <c r="D3" s="336"/>
      <c r="E3" s="336"/>
      <c r="F3" s="336"/>
      <c r="G3" s="336"/>
      <c r="H3" s="336"/>
      <c r="I3" s="334"/>
      <c r="J3" s="34" t="s">
        <v>183</v>
      </c>
      <c r="K3" s="44" t="s">
        <v>21</v>
      </c>
      <c r="L3" s="44" t="s">
        <v>23</v>
      </c>
      <c r="M3" s="334"/>
      <c r="N3" s="334"/>
      <c r="O3" s="334"/>
      <c r="P3" s="334"/>
      <c r="Q3" s="334"/>
      <c r="R3" s="334"/>
      <c r="S3" s="334"/>
      <c r="T3" s="44" t="s">
        <v>184</v>
      </c>
      <c r="U3" s="343"/>
      <c r="V3" s="343"/>
      <c r="W3" s="343"/>
      <c r="X3" s="343"/>
      <c r="Y3" s="343"/>
      <c r="Z3" s="343"/>
      <c r="AA3" s="343"/>
      <c r="AB3" s="343"/>
      <c r="AC3" s="45" t="s">
        <v>49</v>
      </c>
      <c r="AD3" s="342"/>
      <c r="AE3" s="342"/>
      <c r="AF3" s="342"/>
      <c r="AG3" s="342"/>
      <c r="AH3" s="342"/>
      <c r="AI3" s="342"/>
      <c r="AJ3" s="342"/>
      <c r="AK3" s="342"/>
      <c r="AL3" s="43" t="s">
        <v>49</v>
      </c>
      <c r="AM3" s="344"/>
      <c r="AN3" s="344"/>
      <c r="AO3" s="344"/>
      <c r="AP3" s="344"/>
      <c r="AQ3" s="344"/>
      <c r="AR3" s="344"/>
      <c r="AS3" s="344"/>
      <c r="AT3" s="344"/>
      <c r="AU3" s="48" t="s">
        <v>49</v>
      </c>
      <c r="AV3" s="346"/>
      <c r="AW3" s="47" t="s">
        <v>185</v>
      </c>
      <c r="AX3" s="346"/>
      <c r="AY3" s="346"/>
      <c r="AZ3" s="346"/>
      <c r="BA3" s="346"/>
      <c r="BB3" s="346"/>
      <c r="BC3" s="346"/>
      <c r="BD3" s="346"/>
      <c r="BE3" s="345"/>
      <c r="BF3" s="345"/>
      <c r="BG3" s="345"/>
      <c r="BH3" s="345"/>
      <c r="BI3" s="347"/>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47"/>
    </row>
    <row r="5" spans="1:61" ht="159.75" customHeight="1" x14ac:dyDescent="0.25">
      <c r="A5" s="58"/>
      <c r="B5" s="49" t="s">
        <v>201</v>
      </c>
      <c r="C5" s="364" t="s">
        <v>258</v>
      </c>
      <c r="D5" s="365">
        <v>44670</v>
      </c>
      <c r="E5" s="366" t="s">
        <v>259</v>
      </c>
      <c r="F5" s="102" t="s">
        <v>260</v>
      </c>
      <c r="G5" s="368">
        <v>142</v>
      </c>
      <c r="H5" s="355" t="s">
        <v>261</v>
      </c>
      <c r="I5" s="367" t="s">
        <v>262</v>
      </c>
      <c r="J5" s="130" t="s">
        <v>263</v>
      </c>
      <c r="K5" s="130" t="s">
        <v>264</v>
      </c>
      <c r="L5" s="112">
        <v>1</v>
      </c>
      <c r="M5" s="112" t="s">
        <v>209</v>
      </c>
      <c r="N5" s="112" t="s">
        <v>265</v>
      </c>
      <c r="O5" s="130" t="s">
        <v>266</v>
      </c>
      <c r="P5" s="31">
        <v>1</v>
      </c>
      <c r="Q5" s="5"/>
      <c r="R5" s="131">
        <v>44685</v>
      </c>
      <c r="S5" s="139">
        <v>44685</v>
      </c>
      <c r="T5" s="107"/>
      <c r="U5" s="108"/>
      <c r="V5" s="109"/>
      <c r="W5" s="40"/>
      <c r="X5" s="100"/>
      <c r="Y5" s="110"/>
      <c r="Z5" s="40"/>
      <c r="AA5" s="111"/>
      <c r="AB5" s="42"/>
      <c r="AC5" s="112"/>
      <c r="AD5" s="113">
        <v>44742</v>
      </c>
      <c r="AE5" s="114" t="s">
        <v>267</v>
      </c>
      <c r="AF5" s="40">
        <v>1</v>
      </c>
      <c r="AG5" s="100">
        <f>IF(AF5="","",IF(OR($L5=0,$L5="",AD5=""),"",AF5/$L5))</f>
        <v>1</v>
      </c>
      <c r="AH5" s="117">
        <f>(IF(OR($P5="",AG5=""),"",IF(OR($P5=0,AG5=0),0,IF((AG5*100%)/$P5&gt;100%,100%,(AG5*100%)/$P5))))</f>
        <v>1</v>
      </c>
      <c r="AI5" s="101" t="str">
        <f t="shared" ref="AI5" si="0">IF(AF5="","",IF(AH5&lt;100%, IF(AH5&lt;50%, "ALERTA","EN TERMINO"), IF(AH5=100%, "OK", "EN TERMINO")))</f>
        <v>OK</v>
      </c>
      <c r="AJ5" s="32" t="s">
        <v>268</v>
      </c>
      <c r="AK5" s="54" t="s">
        <v>269</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201</v>
      </c>
      <c r="C6" s="364"/>
      <c r="D6" s="365"/>
      <c r="E6" s="366"/>
      <c r="F6" s="102" t="s">
        <v>260</v>
      </c>
      <c r="G6" s="369"/>
      <c r="H6" s="355"/>
      <c r="I6" s="367"/>
      <c r="J6" s="130" t="s">
        <v>270</v>
      </c>
      <c r="K6" s="130" t="s">
        <v>271</v>
      </c>
      <c r="L6" s="112">
        <v>1</v>
      </c>
      <c r="M6" s="112" t="s">
        <v>209</v>
      </c>
      <c r="N6" s="112" t="s">
        <v>265</v>
      </c>
      <c r="O6" s="130" t="s">
        <v>266</v>
      </c>
      <c r="P6" s="31">
        <v>1</v>
      </c>
      <c r="Q6" s="5"/>
      <c r="R6" s="131">
        <v>44687</v>
      </c>
      <c r="S6" s="140">
        <v>44742</v>
      </c>
      <c r="T6" s="107"/>
      <c r="U6" s="41"/>
      <c r="V6" s="116"/>
      <c r="W6" s="37"/>
      <c r="X6" s="100"/>
      <c r="Y6" s="110"/>
      <c r="Z6" s="40"/>
      <c r="AA6" s="102"/>
      <c r="AB6" s="42"/>
      <c r="AC6" s="112"/>
      <c r="AD6" s="113">
        <v>44742</v>
      </c>
      <c r="AE6" s="111" t="s">
        <v>272</v>
      </c>
      <c r="AF6" s="40">
        <v>1</v>
      </c>
      <c r="AG6" s="100">
        <f>IF(AF6="","",IF(OR($L6=0,$L6="",AD6=""),"",AF6/$L6))</f>
        <v>1</v>
      </c>
      <c r="AH6" s="117">
        <f>(IF(OR($P6="",AG6=""),"",IF(OR($P6=0,AG6=0),0,IF((AG6*100%)/$P6&gt;100%,100%,(AG6*100%)/$P6))))</f>
        <v>1</v>
      </c>
      <c r="AI6" s="101" t="str">
        <f t="shared" ref="AI6" si="3">IF(AF6="","",IF(AH6&lt;100%, IF(AH6&lt;50%, "ALERTA","EN TERMINO"), IF(AH6=100%, "OK", "EN TERMINO")))</f>
        <v>OK</v>
      </c>
      <c r="AJ6" s="33" t="s">
        <v>273</v>
      </c>
      <c r="AK6" s="54" t="s">
        <v>269</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54"/>
      <c r="D9" s="59"/>
      <c r="F9" s="55"/>
      <c r="G9" s="55"/>
      <c r="H9" s="69"/>
      <c r="I9" s="69"/>
      <c r="J9" s="70"/>
      <c r="K9" s="71"/>
      <c r="M9" s="12"/>
      <c r="N9" s="12"/>
      <c r="O9" s="12"/>
      <c r="P9" s="65"/>
      <c r="R9" s="72"/>
      <c r="S9" s="73"/>
      <c r="T9" s="67"/>
    </row>
    <row r="10" spans="1:61" ht="39.950000000000003" customHeight="1" x14ac:dyDescent="0.25">
      <c r="A10" s="59"/>
      <c r="B10" s="12"/>
      <c r="C10" s="354"/>
      <c r="D10" s="59"/>
      <c r="E10" s="361"/>
      <c r="F10" s="55"/>
      <c r="G10" s="55"/>
      <c r="H10" s="363"/>
      <c r="I10" s="363"/>
      <c r="J10" s="70"/>
      <c r="K10" s="71"/>
      <c r="M10" s="12"/>
      <c r="N10" s="12"/>
      <c r="O10" s="12"/>
      <c r="P10" s="65"/>
      <c r="R10" s="72"/>
      <c r="S10" s="73"/>
      <c r="T10" s="67"/>
    </row>
    <row r="11" spans="1:61" ht="39.950000000000003" customHeight="1" x14ac:dyDescent="0.25">
      <c r="A11" s="59"/>
      <c r="B11" s="12"/>
      <c r="C11" s="354"/>
      <c r="D11" s="59"/>
      <c r="E11" s="361"/>
      <c r="F11" s="55"/>
      <c r="G11" s="55"/>
      <c r="H11" s="363"/>
      <c r="I11" s="363"/>
      <c r="J11" s="70"/>
      <c r="K11" s="71"/>
      <c r="M11" s="12"/>
      <c r="N11" s="12"/>
      <c r="O11" s="12"/>
      <c r="P11" s="65"/>
      <c r="R11" s="72"/>
      <c r="S11" s="73"/>
      <c r="T11" s="67"/>
    </row>
    <row r="12" spans="1:61" ht="39.950000000000003" customHeight="1" x14ac:dyDescent="0.25">
      <c r="A12" s="59"/>
      <c r="B12" s="12"/>
      <c r="C12" s="354"/>
      <c r="D12" s="59"/>
      <c r="E12" s="361"/>
      <c r="F12" s="55"/>
      <c r="G12" s="55"/>
      <c r="H12" s="363"/>
      <c r="I12" s="363"/>
      <c r="J12" s="70"/>
      <c r="K12" s="71"/>
      <c r="M12" s="12"/>
      <c r="N12" s="12"/>
      <c r="O12" s="12"/>
      <c r="P12" s="65"/>
      <c r="R12" s="72"/>
      <c r="S12" s="73"/>
      <c r="T12" s="67"/>
    </row>
    <row r="13" spans="1:61" ht="39.950000000000003" customHeight="1" x14ac:dyDescent="0.25">
      <c r="A13" s="59"/>
      <c r="B13" s="12"/>
      <c r="C13" s="354"/>
      <c r="D13" s="59"/>
      <c r="E13" s="361"/>
      <c r="F13" s="55"/>
      <c r="G13" s="55"/>
      <c r="H13" s="363"/>
      <c r="I13" s="363"/>
      <c r="J13" s="70"/>
      <c r="K13" s="71"/>
      <c r="M13" s="12"/>
      <c r="N13" s="12"/>
      <c r="O13" s="12"/>
      <c r="P13" s="65"/>
      <c r="R13" s="72"/>
      <c r="S13" s="73"/>
      <c r="T13" s="67"/>
    </row>
    <row r="14" spans="1:61" ht="39.950000000000003" customHeight="1" x14ac:dyDescent="0.25">
      <c r="A14" s="59"/>
      <c r="B14" s="12"/>
      <c r="C14" s="354"/>
      <c r="D14" s="59"/>
      <c r="E14" s="361"/>
      <c r="F14" s="55"/>
      <c r="G14" s="55"/>
      <c r="H14" s="363"/>
      <c r="I14" s="363"/>
      <c r="J14" s="70"/>
      <c r="K14" s="71"/>
      <c r="M14" s="12"/>
      <c r="N14" s="12"/>
      <c r="O14" s="12"/>
      <c r="P14" s="65"/>
      <c r="R14" s="72"/>
      <c r="S14" s="73"/>
      <c r="T14" s="67"/>
    </row>
    <row r="15" spans="1:61" ht="39.950000000000003" customHeight="1" x14ac:dyDescent="0.25">
      <c r="A15" s="59"/>
      <c r="B15" s="12"/>
      <c r="C15" s="354"/>
      <c r="D15" s="59"/>
      <c r="E15" s="361"/>
      <c r="F15" s="55"/>
      <c r="G15" s="55"/>
      <c r="H15" s="363"/>
      <c r="I15" s="363"/>
      <c r="J15" s="70"/>
      <c r="K15" s="71"/>
      <c r="M15" s="12"/>
      <c r="N15" s="12"/>
      <c r="O15" s="12"/>
      <c r="P15" s="65"/>
      <c r="R15" s="72"/>
      <c r="S15" s="73"/>
      <c r="T15" s="67"/>
    </row>
    <row r="16" spans="1:61" ht="39.950000000000003" customHeight="1" x14ac:dyDescent="0.25">
      <c r="A16" s="59"/>
      <c r="B16" s="12"/>
      <c r="C16" s="354"/>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54"/>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54"/>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54"/>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54"/>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54"/>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54"/>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54"/>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54"/>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54"/>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54"/>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54"/>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54"/>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54"/>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54"/>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54"/>
      <c r="D31" s="59"/>
      <c r="F31" s="80"/>
      <c r="G31" s="80"/>
      <c r="H31" s="69"/>
      <c r="I31" s="69"/>
      <c r="J31" s="69"/>
      <c r="K31" s="81"/>
      <c r="L31" s="81"/>
      <c r="M31" s="12"/>
      <c r="N31" s="12"/>
      <c r="O31" s="69"/>
      <c r="P31" s="65"/>
      <c r="Q31" s="69"/>
      <c r="R31" s="76"/>
      <c r="S31" s="76"/>
      <c r="T31" s="362"/>
      <c r="U31" s="82"/>
      <c r="W31" s="83"/>
      <c r="X31" s="15"/>
      <c r="Y31" s="20"/>
      <c r="Z31" s="14"/>
      <c r="AA31" s="38"/>
      <c r="AB31" s="11"/>
      <c r="AC31" s="22"/>
      <c r="BG31" s="14"/>
    </row>
    <row r="32" spans="1:59" ht="39.950000000000003" customHeight="1" x14ac:dyDescent="0.25">
      <c r="A32" s="59"/>
      <c r="B32" s="12"/>
      <c r="C32" s="354"/>
      <c r="D32" s="59"/>
      <c r="F32" s="80"/>
      <c r="G32" s="80"/>
      <c r="H32" s="69"/>
      <c r="I32" s="81"/>
      <c r="J32" s="69"/>
      <c r="K32" s="81"/>
      <c r="L32" s="81"/>
      <c r="M32" s="12"/>
      <c r="N32" s="12"/>
      <c r="O32" s="81"/>
      <c r="P32" s="65"/>
      <c r="Q32" s="81"/>
      <c r="R32" s="73"/>
      <c r="S32" s="73"/>
      <c r="T32" s="362"/>
      <c r="U32" s="82"/>
      <c r="W32" s="83"/>
      <c r="X32" s="15"/>
      <c r="Y32" s="20"/>
      <c r="Z32" s="14"/>
      <c r="AA32" s="38"/>
      <c r="AB32" s="11"/>
      <c r="AC32" s="22"/>
      <c r="BG32" s="14"/>
    </row>
    <row r="33" spans="1:61" ht="39.950000000000003" customHeight="1" x14ac:dyDescent="0.25">
      <c r="A33" s="59"/>
      <c r="B33" s="12"/>
      <c r="C33" s="354"/>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54"/>
      <c r="D34" s="59"/>
      <c r="F34" s="80"/>
      <c r="G34" s="80"/>
      <c r="H34" s="69"/>
      <c r="I34" s="363"/>
      <c r="J34" s="363"/>
      <c r="K34" s="363"/>
      <c r="L34" s="363"/>
      <c r="M34" s="12"/>
      <c r="N34" s="12"/>
      <c r="O34" s="81"/>
      <c r="P34" s="65"/>
      <c r="Q34" s="363"/>
      <c r="R34" s="362"/>
      <c r="S34" s="362"/>
      <c r="T34" s="73"/>
      <c r="U34" s="82"/>
      <c r="W34" s="83"/>
      <c r="X34" s="15"/>
      <c r="Y34" s="20"/>
      <c r="Z34" s="14"/>
      <c r="AA34" s="39"/>
      <c r="AB34" s="11"/>
      <c r="AC34" s="22"/>
      <c r="BG34" s="14"/>
    </row>
    <row r="35" spans="1:61" ht="39.950000000000003" customHeight="1" x14ac:dyDescent="0.25">
      <c r="A35" s="59"/>
      <c r="B35" s="12"/>
      <c r="C35" s="354"/>
      <c r="D35" s="59"/>
      <c r="F35" s="80"/>
      <c r="G35" s="80"/>
      <c r="H35" s="69"/>
      <c r="I35" s="363"/>
      <c r="J35" s="363"/>
      <c r="K35" s="363"/>
      <c r="L35" s="363"/>
      <c r="M35" s="12"/>
      <c r="N35" s="12"/>
      <c r="O35" s="81"/>
      <c r="P35" s="65"/>
      <c r="Q35" s="363"/>
      <c r="R35" s="362"/>
      <c r="S35" s="362"/>
      <c r="T35" s="73"/>
      <c r="U35" s="82"/>
      <c r="W35" s="83"/>
      <c r="X35" s="15"/>
      <c r="Y35" s="20"/>
      <c r="Z35" s="14"/>
      <c r="AA35" s="39"/>
      <c r="AB35" s="11"/>
      <c r="AC35" s="22"/>
      <c r="BG35" s="14"/>
    </row>
    <row r="36" spans="1:61" ht="39.950000000000003" customHeight="1" x14ac:dyDescent="0.25">
      <c r="A36" s="59"/>
      <c r="B36" s="12"/>
      <c r="C36" s="354"/>
      <c r="D36" s="59"/>
      <c r="F36" s="80"/>
      <c r="G36" s="80"/>
      <c r="H36" s="69"/>
      <c r="I36" s="363"/>
      <c r="J36" s="363"/>
      <c r="K36" s="363"/>
      <c r="L36" s="363"/>
      <c r="M36" s="12"/>
      <c r="N36" s="12"/>
      <c r="O36" s="81"/>
      <c r="P36" s="65"/>
      <c r="Q36" s="363"/>
      <c r="R36" s="362"/>
      <c r="S36" s="362"/>
      <c r="T36" s="362"/>
      <c r="U36" s="82"/>
      <c r="W36" s="83"/>
      <c r="X36" s="15"/>
      <c r="Y36" s="20"/>
      <c r="Z36" s="14"/>
      <c r="AA36" s="39"/>
      <c r="AB36" s="11"/>
      <c r="AC36" s="22"/>
      <c r="BG36" s="14"/>
    </row>
    <row r="37" spans="1:61" ht="39.950000000000003" customHeight="1" x14ac:dyDescent="0.25">
      <c r="A37" s="59"/>
      <c r="B37" s="12"/>
      <c r="C37" s="354"/>
      <c r="D37" s="59"/>
      <c r="F37" s="80"/>
      <c r="G37" s="80"/>
      <c r="H37" s="69"/>
      <c r="I37" s="363"/>
      <c r="J37" s="363"/>
      <c r="K37" s="363"/>
      <c r="L37" s="363"/>
      <c r="M37" s="12"/>
      <c r="N37" s="12"/>
      <c r="O37" s="81"/>
      <c r="P37" s="65"/>
      <c r="Q37" s="363"/>
      <c r="R37" s="362"/>
      <c r="S37" s="362"/>
      <c r="T37" s="362"/>
      <c r="U37" s="82"/>
      <c r="W37" s="83"/>
      <c r="X37" s="15"/>
      <c r="Y37" s="20"/>
      <c r="Z37" s="14"/>
      <c r="AA37" s="39"/>
      <c r="AB37" s="11"/>
      <c r="AC37" s="22"/>
      <c r="BG37" s="14"/>
    </row>
    <row r="38" spans="1:61" ht="39.950000000000003" customHeight="1" x14ac:dyDescent="0.25">
      <c r="A38" s="59"/>
      <c r="B38" s="12"/>
      <c r="C38" s="354"/>
      <c r="D38" s="59"/>
      <c r="F38" s="80"/>
      <c r="G38" s="80"/>
      <c r="H38" s="69"/>
      <c r="I38" s="363"/>
      <c r="J38" s="363"/>
      <c r="K38" s="363"/>
      <c r="L38" s="81"/>
      <c r="M38" s="12"/>
      <c r="N38" s="12"/>
      <c r="O38" s="81"/>
      <c r="P38" s="65"/>
      <c r="Q38" s="363"/>
      <c r="R38" s="362"/>
      <c r="S38" s="362"/>
      <c r="T38" s="362"/>
      <c r="U38" s="82"/>
      <c r="W38" s="83"/>
      <c r="X38" s="15"/>
      <c r="Y38" s="20"/>
      <c r="Z38" s="14"/>
      <c r="AA38" s="39"/>
      <c r="AB38" s="11"/>
      <c r="AC38" s="22"/>
      <c r="BG38" s="14"/>
    </row>
    <row r="39" spans="1:61" ht="39.950000000000003" customHeight="1" x14ac:dyDescent="0.25">
      <c r="A39" s="59"/>
      <c r="B39" s="12"/>
      <c r="C39" s="354"/>
      <c r="D39" s="59"/>
      <c r="F39" s="80"/>
      <c r="G39" s="80"/>
      <c r="H39" s="69"/>
      <c r="I39" s="363"/>
      <c r="J39" s="363"/>
      <c r="K39" s="363"/>
      <c r="L39" s="81"/>
      <c r="M39" s="12"/>
      <c r="N39" s="12"/>
      <c r="O39" s="81"/>
      <c r="P39" s="65"/>
      <c r="Q39" s="363"/>
      <c r="R39" s="362"/>
      <c r="S39" s="362"/>
      <c r="T39" s="362"/>
      <c r="U39" s="82"/>
      <c r="W39" s="83"/>
      <c r="X39" s="15"/>
      <c r="Y39" s="20"/>
      <c r="Z39" s="14"/>
      <c r="AA39" s="39"/>
      <c r="AB39" s="11"/>
      <c r="AC39" s="22"/>
      <c r="BG39" s="14"/>
    </row>
    <row r="40" spans="1:61" ht="39.950000000000003" customHeight="1" x14ac:dyDescent="0.25">
      <c r="A40" s="59"/>
      <c r="B40" s="12"/>
      <c r="C40" s="354"/>
      <c r="D40" s="59"/>
      <c r="F40" s="80"/>
      <c r="G40" s="80"/>
      <c r="H40" s="69"/>
      <c r="I40" s="363"/>
      <c r="J40" s="363"/>
      <c r="K40" s="363"/>
      <c r="L40" s="81"/>
      <c r="M40" s="12"/>
      <c r="N40" s="12"/>
      <c r="O40" s="81"/>
      <c r="P40" s="65"/>
      <c r="Q40" s="363"/>
      <c r="R40" s="362"/>
      <c r="S40" s="362"/>
      <c r="T40" s="362"/>
      <c r="U40" s="82"/>
      <c r="W40" s="83"/>
      <c r="X40" s="15"/>
      <c r="Y40" s="20"/>
      <c r="Z40" s="14"/>
      <c r="AA40" s="39"/>
      <c r="AB40" s="11"/>
      <c r="AC40" s="22"/>
      <c r="BG40" s="14"/>
    </row>
    <row r="41" spans="1:61" ht="39.950000000000003" customHeight="1" x14ac:dyDescent="0.25">
      <c r="A41" s="59"/>
      <c r="B41" s="12"/>
      <c r="C41" s="354"/>
      <c r="D41" s="59"/>
      <c r="F41" s="80"/>
      <c r="G41" s="80"/>
      <c r="H41" s="69"/>
      <c r="I41" s="363"/>
      <c r="J41" s="363"/>
      <c r="K41" s="363"/>
      <c r="L41" s="81"/>
      <c r="M41" s="12"/>
      <c r="N41" s="12"/>
      <c r="O41" s="81"/>
      <c r="P41" s="65"/>
      <c r="Q41" s="363"/>
      <c r="R41" s="362"/>
      <c r="S41" s="362"/>
      <c r="T41" s="362"/>
      <c r="U41" s="82"/>
      <c r="W41" s="83"/>
      <c r="X41" s="15"/>
      <c r="Y41" s="20"/>
      <c r="Z41" s="14"/>
      <c r="AA41" s="39"/>
      <c r="AB41" s="11"/>
      <c r="AC41" s="22"/>
      <c r="BG41" s="14"/>
    </row>
    <row r="42" spans="1:61" ht="39.950000000000003" customHeight="1" x14ac:dyDescent="0.25">
      <c r="A42" s="59"/>
      <c r="B42" s="12"/>
      <c r="C42" s="354"/>
      <c r="D42" s="59"/>
      <c r="F42" s="80"/>
      <c r="G42" s="80"/>
      <c r="H42" s="69"/>
      <c r="I42" s="363"/>
      <c r="J42" s="363"/>
      <c r="K42" s="363"/>
      <c r="L42" s="81"/>
      <c r="M42" s="12"/>
      <c r="N42" s="12"/>
      <c r="O42" s="81"/>
      <c r="P42" s="65"/>
      <c r="Q42" s="363"/>
      <c r="R42" s="362"/>
      <c r="S42" s="362"/>
      <c r="T42" s="362"/>
      <c r="U42" s="82"/>
      <c r="W42" s="83"/>
      <c r="X42" s="15"/>
      <c r="Y42" s="20"/>
      <c r="Z42" s="14"/>
      <c r="AA42" s="39"/>
      <c r="AB42" s="11"/>
      <c r="AC42" s="22"/>
      <c r="BG42" s="14"/>
    </row>
    <row r="43" spans="1:61" ht="39.950000000000003" customHeight="1" x14ac:dyDescent="0.25">
      <c r="A43" s="59"/>
      <c r="B43" s="12"/>
      <c r="C43" s="354"/>
      <c r="D43" s="59"/>
      <c r="F43" s="80"/>
      <c r="G43" s="80"/>
      <c r="H43" s="69"/>
      <c r="I43" s="363"/>
      <c r="J43" s="363"/>
      <c r="K43" s="363"/>
      <c r="L43" s="81"/>
      <c r="M43" s="12"/>
      <c r="N43" s="12"/>
      <c r="O43" s="81"/>
      <c r="P43" s="65"/>
      <c r="Q43" s="363"/>
      <c r="R43" s="362"/>
      <c r="S43" s="362"/>
      <c r="T43" s="362"/>
      <c r="U43" s="82"/>
      <c r="W43" s="83"/>
      <c r="X43" s="15"/>
      <c r="Y43" s="20"/>
      <c r="Z43" s="14"/>
      <c r="AA43" s="39"/>
      <c r="AB43" s="11"/>
      <c r="AC43" s="22"/>
      <c r="BG43" s="14"/>
    </row>
    <row r="44" spans="1:61" ht="39.950000000000003" customHeight="1" x14ac:dyDescent="0.25">
      <c r="A44" s="59"/>
      <c r="B44" s="12"/>
      <c r="C44" s="354"/>
      <c r="D44" s="59"/>
      <c r="F44" s="80"/>
      <c r="G44" s="80"/>
      <c r="H44" s="69"/>
      <c r="I44" s="363"/>
      <c r="J44" s="363"/>
      <c r="K44" s="363"/>
      <c r="L44" s="81"/>
      <c r="M44" s="12"/>
      <c r="N44" s="12"/>
      <c r="O44" s="81"/>
      <c r="P44" s="65"/>
      <c r="Q44" s="363"/>
      <c r="R44" s="362"/>
      <c r="S44" s="362"/>
      <c r="T44" s="362"/>
      <c r="U44" s="82"/>
      <c r="W44" s="83"/>
      <c r="X44" s="15"/>
      <c r="Y44" s="20"/>
      <c r="Z44" s="14"/>
      <c r="AA44" s="39"/>
      <c r="AB44" s="11"/>
      <c r="AC44" s="22"/>
      <c r="BG44" s="14"/>
    </row>
    <row r="45" spans="1:61" ht="39.950000000000003" customHeight="1" x14ac:dyDescent="0.25">
      <c r="A45" s="59"/>
      <c r="B45" s="12"/>
      <c r="C45" s="354"/>
      <c r="D45" s="59"/>
      <c r="F45" s="80"/>
      <c r="G45" s="80"/>
      <c r="H45" s="69"/>
      <c r="I45" s="363"/>
      <c r="J45" s="363"/>
      <c r="K45" s="363"/>
      <c r="L45" s="81"/>
      <c r="M45" s="12"/>
      <c r="N45" s="12"/>
      <c r="O45" s="81"/>
      <c r="P45" s="65"/>
      <c r="Q45" s="363"/>
      <c r="R45" s="362"/>
      <c r="S45" s="362"/>
      <c r="T45" s="362"/>
      <c r="U45" s="82"/>
      <c r="W45" s="83"/>
      <c r="X45" s="15"/>
      <c r="Y45" s="20"/>
      <c r="Z45" s="14"/>
      <c r="AA45" s="39"/>
      <c r="AB45" s="11"/>
      <c r="AC45" s="22"/>
      <c r="BG45" s="14"/>
    </row>
    <row r="46" spans="1:61" ht="39.950000000000003" customHeight="1" x14ac:dyDescent="0.25">
      <c r="A46" s="59"/>
      <c r="B46" s="12"/>
      <c r="C46" s="354"/>
      <c r="D46" s="59"/>
      <c r="F46" s="80"/>
      <c r="G46" s="80"/>
      <c r="H46" s="69"/>
      <c r="I46" s="363"/>
      <c r="J46" s="363"/>
      <c r="K46" s="363"/>
      <c r="L46" s="81"/>
      <c r="M46" s="12"/>
      <c r="N46" s="12"/>
      <c r="O46" s="81"/>
      <c r="P46" s="65"/>
      <c r="Q46" s="363"/>
      <c r="R46" s="362"/>
      <c r="S46" s="362"/>
      <c r="T46" s="362"/>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59"/>
      <c r="D49" s="57"/>
      <c r="E49" s="358"/>
      <c r="F49" s="80"/>
      <c r="G49" s="80"/>
      <c r="H49" s="359"/>
      <c r="I49" s="360"/>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59"/>
      <c r="D50" s="57"/>
      <c r="E50" s="358"/>
      <c r="F50" s="80"/>
      <c r="G50" s="80"/>
      <c r="H50" s="359"/>
      <c r="I50" s="360"/>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59"/>
      <c r="D51" s="57"/>
      <c r="E51" s="358"/>
      <c r="F51" s="80"/>
      <c r="G51" s="80"/>
      <c r="H51" s="359"/>
      <c r="I51" s="360"/>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59"/>
      <c r="D52" s="57"/>
      <c r="E52" s="358"/>
      <c r="F52" s="80"/>
      <c r="G52" s="80"/>
      <c r="H52" s="354"/>
      <c r="I52" s="360"/>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59"/>
      <c r="D53" s="57"/>
      <c r="E53" s="358"/>
      <c r="F53" s="80"/>
      <c r="G53" s="80"/>
      <c r="H53" s="354"/>
      <c r="I53" s="360"/>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59"/>
      <c r="D54" s="57"/>
      <c r="E54" s="358"/>
      <c r="F54" s="80"/>
      <c r="G54" s="80"/>
      <c r="H54" s="354"/>
      <c r="I54" s="360"/>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59"/>
      <c r="D55" s="57"/>
      <c r="E55" s="358"/>
      <c r="F55" s="80"/>
      <c r="G55" s="80"/>
      <c r="H55" s="359"/>
      <c r="I55" s="360"/>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59"/>
      <c r="D56" s="57"/>
      <c r="E56" s="358"/>
      <c r="F56" s="80"/>
      <c r="G56" s="80"/>
      <c r="H56" s="359"/>
      <c r="I56" s="360"/>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59"/>
      <c r="D57" s="57"/>
      <c r="E57" s="358"/>
      <c r="F57" s="80"/>
      <c r="G57" s="80"/>
      <c r="H57" s="359"/>
      <c r="I57" s="360"/>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59"/>
      <c r="D58" s="57"/>
      <c r="E58" s="358"/>
      <c r="F58" s="80"/>
      <c r="G58" s="80"/>
      <c r="H58" s="359"/>
      <c r="I58" s="360"/>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59"/>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59"/>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59"/>
      <c r="D61" s="59"/>
      <c r="E61" s="358"/>
      <c r="F61" s="80"/>
      <c r="G61" s="80"/>
      <c r="H61" s="358"/>
      <c r="I61" s="360"/>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59"/>
      <c r="D62" s="59"/>
      <c r="E62" s="358"/>
      <c r="F62" s="80"/>
      <c r="G62" s="80"/>
      <c r="H62" s="358"/>
      <c r="I62" s="360"/>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59"/>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59"/>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59"/>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59"/>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59"/>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59"/>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59"/>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59"/>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54"/>
      <c r="D72" s="61"/>
      <c r="E72" s="12"/>
      <c r="F72" s="12"/>
      <c r="G72" s="12"/>
      <c r="H72" s="12"/>
      <c r="I72" s="12"/>
      <c r="K72" s="12"/>
      <c r="L72" s="12"/>
      <c r="N72" s="12"/>
      <c r="O72" s="12"/>
      <c r="P72" s="12"/>
      <c r="Q72" s="12"/>
      <c r="R72" s="56"/>
      <c r="S72" s="56"/>
      <c r="T72" s="9"/>
    </row>
    <row r="73" spans="1:16361" ht="39.950000000000003" customHeight="1" x14ac:dyDescent="0.25">
      <c r="A73" s="61"/>
      <c r="B73" s="12"/>
      <c r="C73" s="354"/>
      <c r="D73" s="61"/>
      <c r="E73" s="12"/>
      <c r="F73" s="12"/>
      <c r="G73" s="12"/>
      <c r="H73" s="12"/>
      <c r="I73" s="12"/>
      <c r="K73" s="12"/>
      <c r="N73" s="12"/>
      <c r="O73" s="12"/>
      <c r="P73" s="12"/>
      <c r="Q73" s="12"/>
      <c r="R73" s="56"/>
      <c r="S73" s="56"/>
      <c r="T73" s="9"/>
    </row>
    <row r="74" spans="1:16361" ht="39.950000000000003" customHeight="1" x14ac:dyDescent="0.25">
      <c r="A74" s="61"/>
      <c r="B74" s="12"/>
      <c r="C74" s="354"/>
      <c r="D74" s="61"/>
      <c r="E74" s="12"/>
      <c r="F74" s="12"/>
      <c r="G74" s="12"/>
      <c r="H74" s="12"/>
      <c r="I74" s="12"/>
      <c r="J74" s="94"/>
      <c r="K74" s="12"/>
      <c r="N74" s="12"/>
      <c r="O74" s="12"/>
      <c r="P74" s="12"/>
      <c r="Q74" s="12"/>
      <c r="R74" s="56"/>
      <c r="S74" s="56"/>
      <c r="T74" s="9"/>
    </row>
    <row r="75" spans="1:16361" ht="39.950000000000003" customHeight="1" x14ac:dyDescent="0.25">
      <c r="A75" s="61"/>
      <c r="B75" s="12"/>
      <c r="C75" s="354"/>
      <c r="D75" s="61"/>
      <c r="E75" s="12"/>
      <c r="F75" s="12"/>
      <c r="G75" s="12"/>
      <c r="H75" s="12"/>
      <c r="I75" s="12"/>
      <c r="J75" s="94"/>
      <c r="K75" s="12"/>
      <c r="N75" s="12"/>
      <c r="O75" s="12"/>
      <c r="P75" s="12"/>
      <c r="Q75" s="12"/>
      <c r="R75" s="56"/>
      <c r="S75" s="56"/>
      <c r="T75" s="9"/>
    </row>
    <row r="76" spans="1:16361" ht="39.950000000000003" customHeight="1" x14ac:dyDescent="0.25">
      <c r="A76" s="61"/>
      <c r="B76" s="12"/>
      <c r="C76" s="354"/>
      <c r="D76" s="61"/>
      <c r="E76" s="12"/>
      <c r="F76" s="12"/>
      <c r="G76" s="12"/>
      <c r="H76" s="12"/>
      <c r="I76" s="12"/>
      <c r="J76" s="94"/>
      <c r="K76" s="12"/>
      <c r="N76" s="12"/>
      <c r="O76" s="12"/>
      <c r="P76" s="12"/>
      <c r="Q76" s="12"/>
      <c r="R76" s="56"/>
      <c r="S76" s="56"/>
      <c r="T76" s="9"/>
    </row>
    <row r="77" spans="1:16361" ht="39.950000000000003" customHeight="1" x14ac:dyDescent="0.25">
      <c r="A77" s="61"/>
      <c r="B77" s="12"/>
      <c r="C77" s="354"/>
      <c r="D77" s="61"/>
      <c r="E77" s="12"/>
      <c r="F77" s="12"/>
      <c r="G77" s="12"/>
      <c r="H77" s="12"/>
      <c r="I77" s="12"/>
      <c r="J77" s="94"/>
      <c r="K77" s="12"/>
      <c r="N77" s="12"/>
      <c r="O77" s="12"/>
      <c r="P77" s="12"/>
      <c r="Q77" s="12"/>
      <c r="R77" s="56"/>
      <c r="S77" s="56"/>
      <c r="T77" s="9"/>
    </row>
    <row r="78" spans="1:16361" ht="39.950000000000003" customHeight="1" x14ac:dyDescent="0.25">
      <c r="A78" s="61"/>
      <c r="B78" s="12"/>
      <c r="C78" s="354"/>
      <c r="D78" s="61"/>
      <c r="E78" s="12"/>
      <c r="F78" s="12"/>
      <c r="G78" s="12"/>
      <c r="H78" s="12"/>
      <c r="I78" s="12"/>
      <c r="J78" s="94"/>
      <c r="K78" s="12"/>
      <c r="N78" s="12"/>
      <c r="O78" s="12"/>
      <c r="P78" s="12"/>
      <c r="Q78" s="12"/>
      <c r="R78" s="56"/>
      <c r="S78" s="56"/>
      <c r="T78" s="9"/>
    </row>
    <row r="79" spans="1:16361" ht="39.950000000000003" customHeight="1" x14ac:dyDescent="0.25">
      <c r="A79" s="61"/>
      <c r="B79" s="12"/>
      <c r="C79" s="354"/>
      <c r="D79" s="61"/>
      <c r="E79" s="12"/>
      <c r="F79" s="12"/>
      <c r="G79" s="12"/>
      <c r="H79" s="12"/>
      <c r="I79" s="12"/>
      <c r="J79" s="94"/>
      <c r="N79" s="12"/>
      <c r="O79" s="12"/>
      <c r="P79" s="12"/>
      <c r="Q79" s="12"/>
      <c r="R79" s="56"/>
      <c r="S79" s="56"/>
      <c r="T79" s="9"/>
    </row>
    <row r="80" spans="1:16361" ht="39.950000000000003" customHeight="1" x14ac:dyDescent="0.25">
      <c r="A80" s="61"/>
      <c r="B80" s="12"/>
      <c r="C80" s="354"/>
      <c r="D80" s="61"/>
      <c r="E80" s="12"/>
      <c r="F80" s="12"/>
      <c r="G80" s="12"/>
      <c r="H80" s="12"/>
      <c r="I80" s="12"/>
      <c r="J80" s="94"/>
      <c r="N80" s="12"/>
      <c r="O80" s="12"/>
      <c r="P80" s="12"/>
      <c r="Q80" s="12"/>
      <c r="R80" s="56"/>
      <c r="S80" s="56"/>
      <c r="T80" s="9"/>
    </row>
    <row r="81" spans="1:20" ht="39.950000000000003" customHeight="1" x14ac:dyDescent="0.25">
      <c r="A81" s="61"/>
      <c r="B81" s="12"/>
      <c r="C81" s="354"/>
      <c r="D81" s="61"/>
      <c r="E81" s="12"/>
      <c r="F81" s="12"/>
      <c r="G81" s="12"/>
      <c r="H81" s="12"/>
      <c r="I81" s="12"/>
      <c r="J81" s="94"/>
      <c r="N81" s="12"/>
      <c r="O81" s="12"/>
      <c r="P81" s="12"/>
      <c r="Q81" s="12"/>
      <c r="R81" s="56"/>
      <c r="S81" s="56"/>
      <c r="T81" s="9"/>
    </row>
    <row r="82" spans="1:20" ht="39.950000000000003" customHeight="1" x14ac:dyDescent="0.25">
      <c r="A82" s="61"/>
      <c r="B82" s="12"/>
      <c r="C82" s="354"/>
      <c r="D82" s="61"/>
      <c r="E82" s="12"/>
      <c r="F82" s="12"/>
      <c r="G82" s="12"/>
      <c r="H82" s="12"/>
      <c r="I82" s="12"/>
      <c r="J82" s="94"/>
      <c r="N82" s="12"/>
      <c r="O82" s="12"/>
      <c r="P82" s="12"/>
      <c r="Q82" s="12"/>
      <c r="R82" s="56"/>
      <c r="S82" s="56"/>
      <c r="T82" s="9"/>
    </row>
    <row r="83" spans="1:20" ht="39.950000000000003" customHeight="1" x14ac:dyDescent="0.25">
      <c r="A83" s="61"/>
      <c r="B83" s="12"/>
      <c r="C83" s="354"/>
      <c r="D83" s="61"/>
      <c r="E83" s="12"/>
      <c r="F83" s="12"/>
      <c r="G83" s="12"/>
      <c r="H83" s="12"/>
      <c r="I83" s="12"/>
      <c r="J83" s="94"/>
      <c r="N83" s="12"/>
      <c r="O83" s="12"/>
      <c r="P83" s="12"/>
      <c r="Q83" s="12"/>
      <c r="R83" s="56"/>
      <c r="S83" s="56"/>
      <c r="T83" s="9"/>
    </row>
    <row r="84" spans="1:20" ht="39.950000000000003" customHeight="1" x14ac:dyDescent="0.25">
      <c r="A84" s="60"/>
      <c r="B84" s="12"/>
      <c r="C84" s="354"/>
      <c r="D84" s="59"/>
      <c r="E84" s="12"/>
      <c r="F84" s="80"/>
      <c r="G84" s="80"/>
      <c r="H84" s="12"/>
      <c r="I84" s="55"/>
      <c r="J84" s="64"/>
      <c r="M84" s="12"/>
      <c r="N84" s="12"/>
      <c r="P84" s="65"/>
      <c r="R84" s="19"/>
      <c r="S84" s="19"/>
      <c r="T84" s="95"/>
    </row>
    <row r="85" spans="1:20" ht="39.950000000000003" customHeight="1" x14ac:dyDescent="0.25">
      <c r="A85" s="60"/>
      <c r="B85" s="12"/>
      <c r="C85" s="354"/>
      <c r="D85" s="59"/>
      <c r="F85" s="80"/>
      <c r="G85" s="80"/>
      <c r="H85" s="96"/>
      <c r="I85" s="55"/>
      <c r="J85" s="97"/>
      <c r="N85" s="12"/>
      <c r="P85" s="65"/>
      <c r="R85" s="19"/>
      <c r="S85" s="19"/>
      <c r="T85" s="95"/>
    </row>
    <row r="86" spans="1:20" ht="39.950000000000003" customHeight="1" x14ac:dyDescent="0.25">
      <c r="A86" s="61"/>
      <c r="B86" s="12"/>
      <c r="C86" s="354"/>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54"/>
      <c r="D87" s="61"/>
      <c r="E87" s="358"/>
      <c r="F87" s="12"/>
      <c r="G87" s="12"/>
      <c r="H87" s="12"/>
      <c r="I87" s="358"/>
      <c r="J87" s="356"/>
      <c r="K87" s="12"/>
      <c r="L87" s="12"/>
      <c r="M87" s="12"/>
      <c r="N87" s="12"/>
      <c r="O87" s="12"/>
      <c r="P87" s="90"/>
      <c r="Q87" s="12"/>
      <c r="R87" s="56"/>
      <c r="S87" s="56"/>
      <c r="T87" s="19"/>
    </row>
    <row r="88" spans="1:20" ht="39.950000000000003" customHeight="1" x14ac:dyDescent="0.25">
      <c r="A88" s="61"/>
      <c r="B88" s="12"/>
      <c r="C88" s="354"/>
      <c r="D88" s="61"/>
      <c r="E88" s="358"/>
      <c r="F88" s="12"/>
      <c r="G88" s="12"/>
      <c r="H88" s="12"/>
      <c r="I88" s="358"/>
      <c r="J88" s="356"/>
      <c r="K88" s="12"/>
      <c r="L88" s="12"/>
      <c r="M88" s="12"/>
      <c r="N88" s="12"/>
      <c r="O88" s="12"/>
      <c r="P88" s="90"/>
      <c r="Q88" s="12"/>
      <c r="R88" s="56"/>
      <c r="S88" s="56"/>
      <c r="T88" s="19"/>
    </row>
    <row r="89" spans="1:20" ht="39.950000000000003" customHeight="1" x14ac:dyDescent="0.25">
      <c r="A89" s="61"/>
      <c r="B89" s="12"/>
      <c r="C89" s="354"/>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54"/>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54"/>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54"/>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54"/>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54"/>
      <c r="D94" s="61"/>
      <c r="E94" s="12"/>
      <c r="F94" s="12"/>
      <c r="G94" s="12"/>
      <c r="H94" s="12"/>
      <c r="I94" s="12"/>
      <c r="K94" s="12"/>
      <c r="L94" s="12"/>
      <c r="M94" s="12"/>
      <c r="N94" s="12"/>
      <c r="O94" s="12"/>
      <c r="P94" s="90"/>
      <c r="Q94" s="12"/>
      <c r="R94" s="56"/>
      <c r="S94" s="56"/>
      <c r="T94" s="9"/>
    </row>
    <row r="95" spans="1:20" ht="39.950000000000003" customHeight="1" x14ac:dyDescent="0.25">
      <c r="A95" s="357"/>
      <c r="B95" s="358"/>
      <c r="C95" s="354"/>
      <c r="D95" s="61"/>
      <c r="E95" s="358"/>
      <c r="F95" s="12"/>
      <c r="G95" s="12"/>
      <c r="H95" s="358"/>
      <c r="I95" s="358"/>
      <c r="K95" s="12"/>
      <c r="L95" s="12"/>
      <c r="M95" s="12"/>
      <c r="N95" s="12"/>
      <c r="O95" s="12"/>
      <c r="P95" s="90"/>
      <c r="Q95" s="12"/>
      <c r="R95" s="56"/>
      <c r="S95" s="56"/>
      <c r="T95" s="9"/>
    </row>
    <row r="96" spans="1:20" ht="39.950000000000003" customHeight="1" x14ac:dyDescent="0.25">
      <c r="A96" s="357"/>
      <c r="B96" s="358"/>
      <c r="C96" s="354"/>
      <c r="D96" s="61"/>
      <c r="E96" s="358"/>
      <c r="F96" s="12"/>
      <c r="G96" s="12"/>
      <c r="H96" s="358"/>
      <c r="I96" s="358"/>
      <c r="K96" s="12"/>
      <c r="L96" s="12"/>
      <c r="M96" s="12"/>
      <c r="N96" s="12"/>
      <c r="O96" s="12"/>
      <c r="P96" s="90"/>
      <c r="Q96" s="12"/>
      <c r="R96" s="56"/>
      <c r="S96" s="56"/>
      <c r="T96" s="9"/>
    </row>
    <row r="97" spans="1:59" ht="39.950000000000003" customHeight="1" x14ac:dyDescent="0.25">
      <c r="A97" s="60"/>
      <c r="B97" s="12"/>
      <c r="C97" s="354"/>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54"/>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38"/>
      <c r="B1" s="338"/>
      <c r="C1" s="338"/>
      <c r="D1" s="338"/>
      <c r="E1" s="338"/>
      <c r="F1" s="338"/>
      <c r="G1" s="338"/>
      <c r="H1" s="338"/>
      <c r="I1" s="337" t="s">
        <v>144</v>
      </c>
      <c r="J1" s="337"/>
      <c r="K1" s="337"/>
      <c r="L1" s="337"/>
      <c r="M1" s="337"/>
      <c r="N1" s="337"/>
      <c r="O1" s="337"/>
      <c r="P1" s="337"/>
      <c r="Q1" s="337"/>
      <c r="R1" s="337"/>
      <c r="S1" s="337"/>
      <c r="T1" s="46"/>
      <c r="U1" s="339" t="s">
        <v>145</v>
      </c>
      <c r="V1" s="339"/>
      <c r="W1" s="339"/>
      <c r="X1" s="339"/>
      <c r="Y1" s="339"/>
      <c r="Z1" s="339"/>
      <c r="AA1" s="339"/>
      <c r="AB1" s="339"/>
      <c r="AC1" s="339"/>
      <c r="AD1" s="340" t="s">
        <v>146</v>
      </c>
      <c r="AE1" s="340"/>
      <c r="AF1" s="340"/>
      <c r="AG1" s="340"/>
      <c r="AH1" s="340"/>
      <c r="AI1" s="340"/>
      <c r="AJ1" s="340"/>
      <c r="AK1" s="340"/>
      <c r="AL1" s="51"/>
      <c r="AM1" s="341" t="s">
        <v>147</v>
      </c>
      <c r="AN1" s="341"/>
      <c r="AO1" s="341"/>
      <c r="AP1" s="341"/>
      <c r="AQ1" s="341"/>
      <c r="AR1" s="341"/>
      <c r="AS1" s="341"/>
      <c r="AT1" s="341"/>
      <c r="AU1" s="52"/>
      <c r="AV1" s="333" t="s">
        <v>148</v>
      </c>
      <c r="AW1" s="333"/>
      <c r="AX1" s="333"/>
      <c r="AY1" s="333"/>
      <c r="AZ1" s="333"/>
      <c r="BA1" s="333"/>
      <c r="BB1" s="333"/>
      <c r="BC1" s="333"/>
      <c r="BD1" s="53"/>
      <c r="BE1" s="335" t="s">
        <v>71</v>
      </c>
      <c r="BF1" s="335"/>
      <c r="BG1" s="335"/>
      <c r="BH1" s="335"/>
      <c r="BI1" s="335"/>
    </row>
    <row r="2" spans="1:61" ht="39.950000000000003" customHeight="1" x14ac:dyDescent="0.25">
      <c r="A2" s="336" t="s">
        <v>149</v>
      </c>
      <c r="B2" s="336" t="s">
        <v>8</v>
      </c>
      <c r="C2" s="336" t="s">
        <v>10</v>
      </c>
      <c r="D2" s="336" t="s">
        <v>150</v>
      </c>
      <c r="E2" s="336" t="s">
        <v>151</v>
      </c>
      <c r="F2" s="336" t="s">
        <v>152</v>
      </c>
      <c r="G2" s="336" t="s">
        <v>12</v>
      </c>
      <c r="H2" s="336" t="s">
        <v>14</v>
      </c>
      <c r="I2" s="334" t="s">
        <v>72</v>
      </c>
      <c r="J2" s="337" t="s">
        <v>153</v>
      </c>
      <c r="K2" s="337"/>
      <c r="L2" s="337"/>
      <c r="M2" s="334" t="s">
        <v>154</v>
      </c>
      <c r="N2" s="334" t="s">
        <v>155</v>
      </c>
      <c r="O2" s="334" t="s">
        <v>156</v>
      </c>
      <c r="P2" s="334" t="s">
        <v>27</v>
      </c>
      <c r="Q2" s="334" t="s">
        <v>157</v>
      </c>
      <c r="R2" s="334" t="s">
        <v>158</v>
      </c>
      <c r="S2" s="334" t="s">
        <v>159</v>
      </c>
      <c r="T2" s="44"/>
      <c r="U2" s="343" t="s">
        <v>160</v>
      </c>
      <c r="V2" s="343" t="s">
        <v>161</v>
      </c>
      <c r="W2" s="343" t="s">
        <v>162</v>
      </c>
      <c r="X2" s="343" t="s">
        <v>163</v>
      </c>
      <c r="Y2" s="343" t="s">
        <v>164</v>
      </c>
      <c r="Z2" s="343" t="s">
        <v>165</v>
      </c>
      <c r="AA2" s="343" t="s">
        <v>166</v>
      </c>
      <c r="AB2" s="343" t="s">
        <v>167</v>
      </c>
      <c r="AC2" s="45"/>
      <c r="AD2" s="342" t="s">
        <v>168</v>
      </c>
      <c r="AE2" s="342" t="s">
        <v>256</v>
      </c>
      <c r="AF2" s="342" t="s">
        <v>170</v>
      </c>
      <c r="AG2" s="342" t="s">
        <v>171</v>
      </c>
      <c r="AH2" s="342" t="s">
        <v>172</v>
      </c>
      <c r="AI2" s="342" t="s">
        <v>173</v>
      </c>
      <c r="AJ2" s="342" t="s">
        <v>174</v>
      </c>
      <c r="AK2" s="342" t="s">
        <v>175</v>
      </c>
      <c r="AL2" s="43"/>
      <c r="AM2" s="344" t="s">
        <v>76</v>
      </c>
      <c r="AN2" s="344" t="s">
        <v>176</v>
      </c>
      <c r="AO2" s="344" t="s">
        <v>77</v>
      </c>
      <c r="AP2" s="344" t="s">
        <v>78</v>
      </c>
      <c r="AQ2" s="344" t="s">
        <v>177</v>
      </c>
      <c r="AR2" s="344" t="s">
        <v>80</v>
      </c>
      <c r="AS2" s="344" t="s">
        <v>81</v>
      </c>
      <c r="AT2" s="344" t="s">
        <v>82</v>
      </c>
      <c r="AU2" s="48"/>
      <c r="AV2" s="346" t="s">
        <v>76</v>
      </c>
      <c r="AW2" s="47"/>
      <c r="AX2" s="346" t="s">
        <v>176</v>
      </c>
      <c r="AY2" s="346" t="s">
        <v>77</v>
      </c>
      <c r="AZ2" s="346" t="s">
        <v>78</v>
      </c>
      <c r="BA2" s="346" t="s">
        <v>79</v>
      </c>
      <c r="BB2" s="346" t="s">
        <v>80</v>
      </c>
      <c r="BC2" s="346" t="s">
        <v>81</v>
      </c>
      <c r="BD2" s="346" t="s">
        <v>178</v>
      </c>
      <c r="BE2" s="345" t="s">
        <v>49</v>
      </c>
      <c r="BF2" s="345" t="s">
        <v>179</v>
      </c>
      <c r="BG2" s="345" t="s">
        <v>180</v>
      </c>
      <c r="BH2" s="345" t="s">
        <v>181</v>
      </c>
      <c r="BI2" s="347" t="s">
        <v>182</v>
      </c>
    </row>
    <row r="3" spans="1:61" ht="39.950000000000003" customHeight="1" x14ac:dyDescent="0.25">
      <c r="A3" s="336"/>
      <c r="B3" s="336"/>
      <c r="C3" s="336"/>
      <c r="D3" s="336"/>
      <c r="E3" s="336"/>
      <c r="F3" s="336"/>
      <c r="G3" s="336"/>
      <c r="H3" s="336"/>
      <c r="I3" s="334"/>
      <c r="J3" s="34" t="s">
        <v>183</v>
      </c>
      <c r="K3" s="44" t="s">
        <v>21</v>
      </c>
      <c r="L3" s="44" t="s">
        <v>23</v>
      </c>
      <c r="M3" s="334"/>
      <c r="N3" s="334"/>
      <c r="O3" s="334"/>
      <c r="P3" s="334"/>
      <c r="Q3" s="334"/>
      <c r="R3" s="334"/>
      <c r="S3" s="334"/>
      <c r="T3" s="44" t="s">
        <v>184</v>
      </c>
      <c r="U3" s="343"/>
      <c r="V3" s="343"/>
      <c r="W3" s="343"/>
      <c r="X3" s="343"/>
      <c r="Y3" s="343"/>
      <c r="Z3" s="343"/>
      <c r="AA3" s="343"/>
      <c r="AB3" s="343"/>
      <c r="AC3" s="45" t="s">
        <v>49</v>
      </c>
      <c r="AD3" s="342"/>
      <c r="AE3" s="342"/>
      <c r="AF3" s="342"/>
      <c r="AG3" s="342"/>
      <c r="AH3" s="342"/>
      <c r="AI3" s="342"/>
      <c r="AJ3" s="342"/>
      <c r="AK3" s="342"/>
      <c r="AL3" s="43" t="s">
        <v>49</v>
      </c>
      <c r="AM3" s="344"/>
      <c r="AN3" s="344"/>
      <c r="AO3" s="344"/>
      <c r="AP3" s="344"/>
      <c r="AQ3" s="344"/>
      <c r="AR3" s="344"/>
      <c r="AS3" s="344"/>
      <c r="AT3" s="344"/>
      <c r="AU3" s="48" t="s">
        <v>49</v>
      </c>
      <c r="AV3" s="346"/>
      <c r="AW3" s="47" t="s">
        <v>185</v>
      </c>
      <c r="AX3" s="346"/>
      <c r="AY3" s="346"/>
      <c r="AZ3" s="346"/>
      <c r="BA3" s="346"/>
      <c r="BB3" s="346"/>
      <c r="BC3" s="346"/>
      <c r="BD3" s="346"/>
      <c r="BE3" s="345"/>
      <c r="BF3" s="345"/>
      <c r="BG3" s="345"/>
      <c r="BH3" s="345"/>
      <c r="BI3" s="347"/>
    </row>
    <row r="4" spans="1:61" ht="39.950000000000003" customHeight="1" x14ac:dyDescent="0.25">
      <c r="A4" s="1" t="s">
        <v>186</v>
      </c>
      <c r="B4" s="1" t="s">
        <v>187</v>
      </c>
      <c r="C4" s="1" t="s">
        <v>188</v>
      </c>
      <c r="D4" s="1" t="s">
        <v>186</v>
      </c>
      <c r="E4" s="1" t="s">
        <v>189</v>
      </c>
      <c r="F4" s="1" t="s">
        <v>187</v>
      </c>
      <c r="G4" s="1"/>
      <c r="H4" s="1" t="s">
        <v>190</v>
      </c>
      <c r="I4" s="2" t="s">
        <v>191</v>
      </c>
      <c r="J4" s="35" t="s">
        <v>192</v>
      </c>
      <c r="K4" s="2"/>
      <c r="L4" s="2" t="s">
        <v>193</v>
      </c>
      <c r="M4" s="2" t="s">
        <v>187</v>
      </c>
      <c r="N4" s="2" t="s">
        <v>187</v>
      </c>
      <c r="O4" s="2" t="s">
        <v>194</v>
      </c>
      <c r="P4" s="2" t="s">
        <v>187</v>
      </c>
      <c r="Q4" s="2" t="s">
        <v>195</v>
      </c>
      <c r="R4" s="2" t="s">
        <v>186</v>
      </c>
      <c r="S4" s="2" t="s">
        <v>186</v>
      </c>
      <c r="T4" s="2" t="s">
        <v>186</v>
      </c>
      <c r="U4" s="26" t="s">
        <v>186</v>
      </c>
      <c r="V4" s="26" t="s">
        <v>196</v>
      </c>
      <c r="W4" s="26" t="s">
        <v>197</v>
      </c>
      <c r="X4" s="26" t="s">
        <v>198</v>
      </c>
      <c r="Y4" s="26" t="s">
        <v>198</v>
      </c>
      <c r="Z4" s="26" t="s">
        <v>194</v>
      </c>
      <c r="AA4" s="26" t="s">
        <v>199</v>
      </c>
      <c r="AB4" s="26" t="s">
        <v>187</v>
      </c>
      <c r="AC4" s="26" t="s">
        <v>200</v>
      </c>
      <c r="AD4" s="27" t="s">
        <v>186</v>
      </c>
      <c r="AE4" s="27"/>
      <c r="AF4" s="27" t="s">
        <v>257</v>
      </c>
      <c r="AG4" s="27" t="s">
        <v>198</v>
      </c>
      <c r="AH4" s="27" t="s">
        <v>198</v>
      </c>
      <c r="AI4" s="27" t="s">
        <v>194</v>
      </c>
      <c r="AJ4" s="27" t="s">
        <v>199</v>
      </c>
      <c r="AK4" s="27" t="s">
        <v>187</v>
      </c>
      <c r="AL4" s="27"/>
      <c r="AM4" s="28" t="s">
        <v>186</v>
      </c>
      <c r="AN4" s="28" t="s">
        <v>196</v>
      </c>
      <c r="AO4" s="28" t="s">
        <v>197</v>
      </c>
      <c r="AP4" s="28" t="s">
        <v>198</v>
      </c>
      <c r="AQ4" s="28" t="s">
        <v>198</v>
      </c>
      <c r="AR4" s="28" t="s">
        <v>194</v>
      </c>
      <c r="AS4" s="28" t="s">
        <v>199</v>
      </c>
      <c r="AT4" s="28" t="s">
        <v>187</v>
      </c>
      <c r="AU4" s="28"/>
      <c r="AV4" s="29" t="s">
        <v>186</v>
      </c>
      <c r="AW4" s="29"/>
      <c r="AX4" s="29" t="s">
        <v>196</v>
      </c>
      <c r="AY4" s="29" t="s">
        <v>197</v>
      </c>
      <c r="AZ4" s="29" t="s">
        <v>198</v>
      </c>
      <c r="BA4" s="29" t="s">
        <v>198</v>
      </c>
      <c r="BB4" s="29" t="s">
        <v>194</v>
      </c>
      <c r="BC4" s="29" t="s">
        <v>199</v>
      </c>
      <c r="BD4" s="29"/>
      <c r="BE4" s="50" t="s">
        <v>200</v>
      </c>
      <c r="BF4" s="50"/>
      <c r="BG4" s="50" t="s">
        <v>200</v>
      </c>
      <c r="BH4" s="50" t="s">
        <v>187</v>
      </c>
      <c r="BI4" s="347"/>
    </row>
    <row r="5" spans="1:61" ht="104.25" customHeight="1" x14ac:dyDescent="0.25">
      <c r="A5" s="58"/>
      <c r="B5" s="49" t="s">
        <v>201</v>
      </c>
      <c r="C5" s="370" t="s">
        <v>258</v>
      </c>
      <c r="D5" s="371">
        <v>44670</v>
      </c>
      <c r="E5" s="366" t="s">
        <v>259</v>
      </c>
      <c r="F5" s="374" t="s">
        <v>274</v>
      </c>
      <c r="G5" s="372">
        <v>143</v>
      </c>
      <c r="H5" s="375" t="s">
        <v>275</v>
      </c>
      <c r="I5" s="376" t="s">
        <v>276</v>
      </c>
      <c r="J5" s="121" t="s">
        <v>277</v>
      </c>
      <c r="K5" s="106" t="s">
        <v>278</v>
      </c>
      <c r="L5" s="119">
        <v>1</v>
      </c>
      <c r="M5" s="119" t="s">
        <v>209</v>
      </c>
      <c r="N5" s="106" t="s">
        <v>279</v>
      </c>
      <c r="O5" s="106" t="s">
        <v>280</v>
      </c>
      <c r="P5" s="31">
        <v>1</v>
      </c>
      <c r="Q5" s="120"/>
      <c r="R5" s="108">
        <v>44682</v>
      </c>
      <c r="S5" s="141">
        <v>44742</v>
      </c>
      <c r="T5" s="122"/>
      <c r="U5" s="108"/>
      <c r="V5" s="109"/>
      <c r="W5" s="40"/>
      <c r="X5" s="100"/>
      <c r="Y5" s="110"/>
      <c r="Z5" s="40"/>
      <c r="AA5" s="111"/>
      <c r="AB5" s="42"/>
      <c r="AC5" s="112"/>
      <c r="AD5" s="113">
        <v>44742</v>
      </c>
      <c r="AE5" s="114" t="s">
        <v>281</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201</v>
      </c>
      <c r="C6" s="370"/>
      <c r="D6" s="371"/>
      <c r="E6" s="366"/>
      <c r="F6" s="374"/>
      <c r="G6" s="373"/>
      <c r="H6" s="375"/>
      <c r="I6" s="376"/>
      <c r="J6" s="121" t="s">
        <v>282</v>
      </c>
      <c r="K6" s="106" t="s">
        <v>283</v>
      </c>
      <c r="L6" s="119">
        <v>1</v>
      </c>
      <c r="M6" s="106" t="s">
        <v>284</v>
      </c>
      <c r="N6" s="106" t="s">
        <v>279</v>
      </c>
      <c r="O6" s="106" t="s">
        <v>280</v>
      </c>
      <c r="P6" s="31">
        <v>1</v>
      </c>
      <c r="Q6" s="120"/>
      <c r="R6" s="108">
        <v>44682</v>
      </c>
      <c r="S6" s="141">
        <v>44711</v>
      </c>
      <c r="T6" s="122"/>
      <c r="U6" s="41"/>
      <c r="V6" s="116"/>
      <c r="W6" s="37"/>
      <c r="X6" s="100"/>
      <c r="Y6" s="110"/>
      <c r="Z6" s="40"/>
      <c r="AA6" s="102"/>
      <c r="AB6" s="42"/>
      <c r="AC6" s="112"/>
      <c r="AD6" s="113">
        <v>44742</v>
      </c>
      <c r="AE6" s="114" t="s">
        <v>285</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94</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Resultados seguimiento</vt:lpstr>
      <vt:lpstr>Resultados S</vt:lpstr>
      <vt:lpstr>Seguimiento</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2023-10-24T16:57:27Z</dcterms:modified>
  <cp:category/>
  <cp:contentStatus/>
</cp:coreProperties>
</file>