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Z:\ARCHIVOS 2020\Seguimiento Planes de Mejoramiento\Planes Internos\Consolidado\Corte Marzo 31 de 2020\"/>
    </mc:Choice>
  </mc:AlternateContent>
  <xr:revisionPtr revIDLastSave="15" documentId="13_ncr:1_{C94B5504-6944-4DA5-9201-063A6FD6DC48}" xr6:coauthVersionLast="47" xr6:coauthVersionMax="47" xr10:uidLastSave="{E3ABFEE9-D98D-4E94-B23B-B82B8F9255B7}"/>
  <bookViews>
    <workbookView xWindow="-120" yWindow="-120" windowWidth="20730" windowHeight="11160" tabRatio="437" xr2:uid="{00000000-000D-0000-FFFF-FFFF00000000}"/>
  </bookViews>
  <sheets>
    <sheet name="Seguimiento" sheetId="18" r:id="rId1"/>
  </sheets>
  <externalReferences>
    <externalReference r:id="rId2"/>
    <externalReference r:id="rId3"/>
  </externalReferences>
  <definedNames>
    <definedName name="_xlnm._FilterDatabase" localSheetId="0" hidden="1">Seguimiento!$A$3:$CX$179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6" i="18" l="1"/>
  <c r="BI7" i="18"/>
  <c r="BI10" i="18"/>
  <c r="BI11" i="18"/>
  <c r="BI12" i="18"/>
  <c r="BI13" i="18"/>
  <c r="BI14" i="18"/>
  <c r="BI15" i="18"/>
  <c r="BI19" i="18"/>
  <c r="AC19" i="18" l="1"/>
  <c r="AA19" i="18"/>
  <c r="AB19" i="18" s="1"/>
  <c r="O19" i="18"/>
  <c r="AA18" i="18"/>
  <c r="AB18" i="18" s="1"/>
  <c r="AC18" i="18" s="1"/>
  <c r="O18" i="18"/>
  <c r="AA17" i="18"/>
  <c r="AB17" i="18" s="1"/>
  <c r="BG17" i="18" s="1"/>
  <c r="O17" i="18"/>
  <c r="AA16" i="18"/>
  <c r="AB16" i="18" s="1"/>
  <c r="O16" i="18"/>
  <c r="AC15" i="18"/>
  <c r="AA15" i="18"/>
  <c r="AB15" i="18" s="1"/>
  <c r="O15" i="18"/>
  <c r="AC14" i="18"/>
  <c r="AA14" i="18"/>
  <c r="AB14" i="18" s="1"/>
  <c r="O14" i="18"/>
  <c r="AC13" i="18"/>
  <c r="AA13" i="18"/>
  <c r="AB13" i="18" s="1"/>
  <c r="BG13" i="18" s="1"/>
  <c r="O13" i="18"/>
  <c r="AC12" i="18"/>
  <c r="AA12" i="18"/>
  <c r="AB12" i="18" s="1"/>
  <c r="BG12" i="18" s="1"/>
  <c r="O12" i="18"/>
  <c r="AC11" i="18"/>
  <c r="AA11" i="18"/>
  <c r="AB11" i="18" s="1"/>
  <c r="O11" i="18"/>
  <c r="AC10" i="18"/>
  <c r="AA10" i="18"/>
  <c r="AB10" i="18" s="1"/>
  <c r="O10" i="18"/>
  <c r="AA9" i="18"/>
  <c r="AB9" i="18" s="1"/>
  <c r="BG9" i="18" s="1"/>
  <c r="O9" i="18"/>
  <c r="AA8" i="18"/>
  <c r="AB8" i="18" s="1"/>
  <c r="O8" i="18"/>
  <c r="AC7" i="18"/>
  <c r="AA7" i="18"/>
  <c r="AB7" i="18" s="1"/>
  <c r="O7" i="18"/>
  <c r="AC6" i="18"/>
  <c r="AA6" i="18"/>
  <c r="AB6" i="18" s="1"/>
  <c r="O6" i="18"/>
  <c r="AA5" i="18"/>
  <c r="AB5" i="18" s="1"/>
  <c r="AF5" i="18" s="1"/>
  <c r="BI5" i="18" s="1"/>
  <c r="O5" i="18"/>
  <c r="AC8" i="18" l="1"/>
  <c r="AF8" i="18"/>
  <c r="BI8" i="18" s="1"/>
  <c r="BG10" i="18"/>
  <c r="AC16" i="18"/>
  <c r="AF16" i="18"/>
  <c r="BI16" i="18" s="1"/>
  <c r="AF18" i="18"/>
  <c r="BI18" i="18" s="1"/>
  <c r="AF9" i="18"/>
  <c r="BI9" i="18" s="1"/>
  <c r="AF17" i="18"/>
  <c r="BI17" i="18" s="1"/>
  <c r="AC5" i="18"/>
  <c r="BG6" i="18"/>
  <c r="AC9" i="18"/>
  <c r="BG14" i="18"/>
  <c r="AC17" i="18"/>
  <c r="BG18" i="18"/>
  <c r="BG7" i="18"/>
  <c r="BG11" i="18"/>
  <c r="BG15" i="18"/>
  <c r="BG19" i="18"/>
  <c r="BG8" i="18"/>
  <c r="BG16" i="18"/>
  <c r="BG5" i="18"/>
</calcChain>
</file>

<file path=xl/sharedStrings.xml><?xml version="1.0" encoding="utf-8"?>
<sst xmlns="http://schemas.openxmlformats.org/spreadsheetml/2006/main" count="260" uniqueCount="132">
  <si>
    <t>IDENTIFICACIÓN DEL HALLAZGO</t>
  </si>
  <si>
    <t>ESTABLECIMIENTO ACCIONES DE MEJORA</t>
  </si>
  <si>
    <t>PRIMER SEGUIMIENTO  DE 2020</t>
  </si>
  <si>
    <t xml:space="preserve"> SEGUNDO SEGUIMIENTO DE 2019</t>
  </si>
  <si>
    <t xml:space="preserve"> TERCER SEGUIMIENTO DE 2019</t>
  </si>
  <si>
    <t xml:space="preserve"> CUARTO SEGUIMIENTO DE 2019</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</si>
  <si>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</si>
  <si>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</si>
  <si>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</si>
  <si>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</si>
  <si>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</si>
  <si>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</si>
  <si>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</si>
  <si>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</si>
  <si>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</si>
  <si>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</si>
  <si>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</si>
  <si>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</si>
  <si>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</si>
  <si>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</si>
  <si>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</si>
  <si>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</si>
  <si>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</si>
  <si>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</si>
  <si>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</si>
  <si>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</si>
  <si>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</si>
  <si>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</si>
  <si>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</si>
  <si>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</si>
  <si>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</si>
  <si>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</si>
  <si>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</si>
  <si>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</si>
  <si>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</si>
  <si>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</si>
  <si>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</si>
  <si>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</si>
  <si>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</si>
  <si>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</si>
  <si>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</si>
  <si>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</si>
  <si>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</si>
  <si>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</si>
  <si>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</si>
  <si>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</si>
  <si>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</si>
  <si>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</si>
  <si>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</si>
  <si>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</si>
  <si>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</si>
  <si>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</si>
  <si>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</si>
  <si>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</si>
  <si>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</si>
  <si>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</si>
  <si>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</si>
  <si>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</si>
  <si>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</si>
  <si>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</si>
  <si>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</si>
  <si>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</si>
  <si>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</si>
  <si>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</si>
  <si>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</si>
  <si>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</si>
  <si>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</si>
  <si>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</si>
  <si>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</si>
  <si>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</si>
  <si>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</si>
  <si>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</si>
  <si>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</si>
  <si>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</si>
  <si>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</si>
  <si>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</si>
  <si>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</si>
  <si>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</si>
  <si>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</si>
  <si>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</si>
  <si>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</si>
  <si>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 2019</t>
  </si>
  <si>
    <t>GESTIÓN DOCUMENTAL</t>
  </si>
  <si>
    <t>El responsable de la gestion documental en la entidad no acredita formacion  academica profesional en archivistica</t>
  </si>
  <si>
    <t xml:space="preserve">La planta de personal actualmente vigente para la entidad, no tiene un cargo con este perfil.  </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</si>
  <si>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</si>
  <si>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Desginacion del funcionario responsable de la gestion documental</t>
  </si>
  <si>
    <t>Correctiva</t>
  </si>
  <si>
    <t>Unidad de Bienes y Servicios</t>
  </si>
  <si>
    <t xml:space="preserve">Dentro del plan de Acción para 2020 se estableció la necesidad de realizar el concurso para la vinculación de un profesional en archivistica </t>
  </si>
  <si>
    <t>Conforme a lo informado por el área se valida el avance reportado</t>
  </si>
  <si>
    <t xml:space="preserve">No cuenta con Tablas de Control de Acceso para el establecimiento de categorias adecuadas de derechos y restricciones de acceso y seguridad aplicables a los docuemntos. </t>
  </si>
  <si>
    <t>No se cuenta con instrumentos idóneos y técnicos para el control de documentos</t>
  </si>
  <si>
    <t>Elaborar la tabla de Control de Acceso  para aprobacion por el comité institucional de  Gestion y Desempeño de la Loteria de Bogota. Elaborar la tabla de control de acceso</t>
  </si>
  <si>
    <t>Tabla de control de acceso aprobada e implementada</t>
  </si>
  <si>
    <t xml:space="preserve">No cuenta con inventarios documentales en el formato FUID para todas las fases de archivo </t>
  </si>
  <si>
    <t xml:space="preserve">No se cuenta con una persona que efectue el diligenciamiento de los FUID.
Desconocimiento de algunos funcionarios sobre el diligenciamiento de este instrumento
</t>
  </si>
  <si>
    <t>Con el apoyo del aprendiz SENA, se realizará el diligenciamiento de los FUID en cada una de las áreas de la entidad.   Elaborar los FUID en todas las fases del archivo</t>
  </si>
  <si>
    <t>Instrumentos FUID diligenciados, en todas las fases del proceso de archivo</t>
  </si>
  <si>
    <t>202/06/30</t>
  </si>
  <si>
    <t xml:space="preserve">No cuenta con modelo de requisistos para la gestion de documentos electronicos </t>
  </si>
  <si>
    <t>La planta de personal actualmente vigente para la entidad, no tiene un cargo con el perfil requerido para la elaboración de este instrumento</t>
  </si>
  <si>
    <t>El contratista profesional en Archivistica, elaborara el instrumento para aprobación por parte del CIGD</t>
  </si>
  <si>
    <t>Modelo de requisitos para la gestión de documentos electronicos aprobado</t>
  </si>
  <si>
    <t>El CIGD, aprobó en Comité del 20 de diciembre de 2019, este instrumento archivísitico</t>
  </si>
  <si>
    <t xml:space="preserve">No cuenta con Banco terminologico de tipos, series y subseries documentales </t>
  </si>
  <si>
    <t>Banco Terminológico aprobado</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</si>
  <si>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</si>
  <si>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</si>
  <si>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</si>
  <si>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</si>
  <si>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</si>
  <si>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</si>
  <si>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</si>
  <si>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</si>
  <si>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No  se cuenta con planes, programas,procesos, procedimientos,politicas y reglamentos de gestion documental de la entidad se evidencioa la inclusion  de estrategias, actividades  y/o lineamientos  para el acceso a los documentos de archivo.   </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</si>
  <si>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</si>
  <si>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</si>
  <si>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Procedimiento elaborado y aprobado</t>
  </si>
  <si>
    <t xml:space="preserve">No cuenta con un reglamento  para el servicio, de consulta  de los documentos de archivo </t>
  </si>
  <si>
    <t xml:space="preserve">La entidad no ha realizado transferencias secundarias  a la direccion Distrital de Archivos  de Bogota. </t>
  </si>
  <si>
    <t>No se han realizado las transferencias, en razón a que la entidad no tiene en su archivo, documentos con valor histórico</t>
  </si>
  <si>
    <t>La entidad no ha formulado el respectivo plan de mejoramiento pues considera que "la entidad no tiene en su archivo, documentos con valor histórico"</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</si>
  <si>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</si>
  <si>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</si>
  <si>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Sistema Integrado de Conservación elaborado y aprobado</t>
  </si>
  <si>
    <t xml:space="preserve">Conforme a lo informado por el área se valida el avance reportado y  se da por cerrado este plan de mejoramiento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</si>
  <si>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</si>
  <si>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</si>
  <si>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</si>
  <si>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Elaborar el plan de emergencias, conforme el Acuerdo 050 de 2000 AGN</t>
  </si>
  <si>
    <t>Plan de emerencias o atención de desastres incluyendo archivos y áreas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</si>
</sst>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yyyy/mm/dd"/>
    <numFmt numFmtId="165" formatCode="_(* #,##0_);_(* \(#,##0\);_(* &quot;-&quot;??_);_(@_)"/>
    <numFmt numFmtId="166" formatCode="d/mm/yyyy;@"/>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u/>
      <sz val="7.35"/>
      <color theme="10"/>
      <name val="Calibri"/>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cellStyleXfs>
  <cellXfs count="155">
    <xf numFmtId="0" fontId="0" fillId="0" borderId="0" xfId="0"/>
    <xf numFmtId="0" fontId="4" fillId="0" borderId="0" xfId="0" applyFont="1" applyAlignment="1" applyProtection="1">
      <alignment horizontal="center" vertical="center"/>
      <protection locked="0"/>
    </xf>
    <xf numFmtId="0" fontId="4" fillId="12"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2" fontId="4" fillId="0" borderId="0" xfId="0" applyNumberFormat="1" applyFont="1" applyAlignment="1" applyProtection="1">
      <alignment horizontal="center" vertical="center"/>
      <protection locked="0"/>
    </xf>
    <xf numFmtId="0" fontId="4" fillId="14" borderId="0" xfId="0" applyFont="1" applyFill="1" applyAlignment="1" applyProtection="1">
      <alignment horizontal="center" vertical="center"/>
      <protection locked="0"/>
    </xf>
    <xf numFmtId="9" fontId="4" fillId="0" borderId="0" xfId="0" applyNumberFormat="1" applyFont="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6" fillId="0" borderId="0" xfId="2" applyFont="1" applyAlignment="1" applyProtection="1">
      <alignment vertical="top" wrapText="1"/>
      <protection locked="0"/>
    </xf>
    <xf numFmtId="0" fontId="6" fillId="0" borderId="0" xfId="2" applyFont="1" applyAlignment="1">
      <alignment vertical="center" wrapText="1"/>
    </xf>
    <xf numFmtId="0" fontId="6" fillId="0" borderId="0" xfId="2" applyFont="1" applyAlignment="1" applyProtection="1">
      <alignment vertical="center" wrapText="1"/>
      <protection locked="0"/>
    </xf>
    <xf numFmtId="164" fontId="6" fillId="0" borderId="0" xfId="2" applyNumberFormat="1" applyFont="1" applyAlignment="1" applyProtection="1">
      <alignment horizontal="center" vertical="center"/>
      <protection locked="0"/>
    </xf>
    <xf numFmtId="0" fontId="6" fillId="0" borderId="0" xfId="2" applyFont="1" applyAlignment="1" applyProtection="1">
      <alignment horizontal="left" vertical="center" wrapText="1"/>
      <protection locked="0"/>
    </xf>
    <xf numFmtId="0" fontId="6" fillId="15" borderId="0" xfId="2" applyFont="1" applyFill="1" applyAlignment="1" applyProtection="1">
      <alignment horizontal="justify" vertical="top" wrapText="1"/>
      <protection locked="0"/>
    </xf>
    <xf numFmtId="0" fontId="6" fillId="15" borderId="0" xfId="2" applyFont="1" applyFill="1" applyAlignment="1" applyProtection="1">
      <alignment horizontal="center" vertical="center"/>
      <protection locked="0"/>
    </xf>
    <xf numFmtId="164" fontId="6" fillId="15" borderId="0" xfId="2" applyNumberFormat="1" applyFont="1" applyFill="1" applyAlignment="1" applyProtection="1">
      <alignment horizontal="center" vertical="center"/>
      <protection locked="0"/>
    </xf>
    <xf numFmtId="0" fontId="10" fillId="16" borderId="0" xfId="0" applyFont="1" applyFill="1" applyAlignment="1">
      <alignment horizontal="justify" vertical="top"/>
    </xf>
    <xf numFmtId="0" fontId="6" fillId="0" borderId="0" xfId="2" applyFont="1" applyAlignment="1" applyProtection="1">
      <alignment horizontal="justify" vertical="top" wrapText="1"/>
      <protection locked="0"/>
    </xf>
    <xf numFmtId="0" fontId="9" fillId="0" borderId="0" xfId="2" applyFont="1" applyAlignment="1" applyProtection="1">
      <alignment horizontal="justify" vertical="top" wrapText="1"/>
      <protection locked="0"/>
    </xf>
    <xf numFmtId="0" fontId="9" fillId="16" borderId="0" xfId="2" applyFont="1" applyFill="1" applyAlignment="1" applyProtection="1">
      <alignment horizontal="justify" vertical="top" wrapText="1"/>
      <protection locked="0"/>
    </xf>
    <xf numFmtId="0" fontId="5" fillId="15" borderId="0" xfId="2" applyFont="1" applyFill="1" applyAlignment="1" applyProtection="1">
      <alignment horizontal="justify" vertical="top" wrapText="1"/>
      <protection locked="0"/>
    </xf>
    <xf numFmtId="0" fontId="10" fillId="16" borderId="0" xfId="2" applyFont="1" applyFill="1" applyAlignment="1" applyProtection="1">
      <alignment horizontal="justify" vertical="top" wrapText="1"/>
      <protection locked="0"/>
    </xf>
    <xf numFmtId="0" fontId="4" fillId="16" borderId="0" xfId="0" applyFont="1" applyFill="1"/>
    <xf numFmtId="0" fontId="4" fillId="0" borderId="0" xfId="0" applyFont="1" applyAlignment="1">
      <alignment vertical="center"/>
    </xf>
    <xf numFmtId="0" fontId="4" fillId="19" borderId="0" xfId="0" applyFont="1" applyFill="1" applyAlignment="1" applyProtection="1">
      <alignment horizontal="center" vertical="center"/>
      <protection locked="0"/>
    </xf>
    <xf numFmtId="0" fontId="6" fillId="19" borderId="0" xfId="0" applyFont="1" applyFill="1" applyAlignment="1">
      <alignment horizontal="justify" vertical="top"/>
    </xf>
    <xf numFmtId="0" fontId="11" fillId="19" borderId="0" xfId="0" applyFont="1" applyFill="1" applyAlignment="1">
      <alignment horizontal="justify" vertical="top"/>
    </xf>
    <xf numFmtId="0" fontId="9" fillId="19" borderId="0" xfId="0" applyFont="1" applyFill="1" applyAlignment="1">
      <alignment horizontal="justify" vertical="top"/>
    </xf>
    <xf numFmtId="0" fontId="10" fillId="19" borderId="0" xfId="0" applyFont="1" applyFill="1" applyAlignment="1">
      <alignment horizontal="justify" vertical="top"/>
    </xf>
    <xf numFmtId="0" fontId="6" fillId="19" borderId="0" xfId="2" applyFont="1" applyFill="1" applyAlignment="1" applyProtection="1">
      <alignment horizontal="justify" vertical="top" wrapText="1"/>
      <protection locked="0"/>
    </xf>
    <xf numFmtId="0" fontId="11" fillId="19" borderId="0" xfId="2" applyFont="1" applyFill="1" applyAlignment="1" applyProtection="1">
      <alignment horizontal="justify" vertical="top" wrapText="1"/>
      <protection locked="0"/>
    </xf>
    <xf numFmtId="0" fontId="9" fillId="19" borderId="0" xfId="2" applyFont="1" applyFill="1" applyAlignment="1" applyProtection="1">
      <alignment horizontal="justify" vertical="top"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Alignment="1" applyProtection="1">
      <alignment horizontal="center" vertical="center"/>
      <protection locked="0"/>
    </xf>
    <xf numFmtId="2" fontId="4" fillId="19" borderId="0" xfId="0" applyNumberFormat="1" applyFont="1" applyFill="1" applyAlignment="1" applyProtection="1">
      <alignment horizontal="center" vertical="center"/>
      <protection locked="0"/>
    </xf>
    <xf numFmtId="9" fontId="4" fillId="19" borderId="0" xfId="0" applyNumberFormat="1" applyFont="1" applyFill="1" applyAlignment="1" applyProtection="1">
      <alignment horizontal="center" vertical="center"/>
      <protection locked="0"/>
    </xf>
    <xf numFmtId="0" fontId="6" fillId="15" borderId="0" xfId="0" applyFont="1" applyFill="1" applyAlignment="1">
      <alignment horizontal="justify" vertical="top"/>
    </xf>
    <xf numFmtId="0" fontId="6" fillId="18" borderId="0" xfId="0" applyFont="1" applyFill="1" applyAlignment="1">
      <alignment horizontal="justify" vertical="top"/>
    </xf>
    <xf numFmtId="165" fontId="6" fillId="15" borderId="0" xfId="5"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Alignment="1" applyProtection="1">
      <alignment horizontal="center" vertical="center"/>
      <protection locked="0"/>
    </xf>
    <xf numFmtId="165" fontId="6" fillId="0" borderId="0" xfId="5" applyNumberFormat="1" applyFont="1" applyFill="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0" xfId="2" applyFont="1" applyAlignment="1" applyProtection="1">
      <alignment horizontal="center" vertical="center"/>
      <protection locked="0"/>
    </xf>
    <xf numFmtId="0" fontId="6" fillId="0" borderId="0" xfId="2" applyFont="1" applyAlignment="1" applyProtection="1">
      <alignment horizontal="justify" vertical="center" wrapText="1"/>
      <protection locked="0"/>
    </xf>
    <xf numFmtId="0" fontId="6" fillId="0" borderId="0" xfId="2" applyFont="1" applyAlignment="1">
      <alignment horizontal="left" vertical="center" wrapText="1"/>
    </xf>
    <xf numFmtId="0" fontId="9" fillId="0" borderId="0" xfId="2" applyFont="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Alignment="1">
      <alignment horizontal="justify" vertical="top"/>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justify" vertical="top"/>
    </xf>
    <xf numFmtId="14" fontId="4" fillId="0" borderId="0" xfId="0" applyNumberFormat="1" applyFont="1" applyAlignment="1">
      <alignment vertical="center"/>
    </xf>
    <xf numFmtId="0" fontId="11" fillId="0" borderId="0" xfId="0" applyFont="1" applyAlignment="1">
      <alignment horizontal="justify" vertical="top"/>
    </xf>
    <xf numFmtId="0" fontId="10" fillId="0" borderId="0" xfId="0" applyFont="1" applyAlignment="1">
      <alignment horizontal="justify" vertical="top"/>
    </xf>
    <xf numFmtId="0" fontId="4" fillId="0" borderId="0" xfId="0" applyFont="1"/>
    <xf numFmtId="0" fontId="9" fillId="0" borderId="0" xfId="0" applyFont="1" applyAlignment="1">
      <alignment horizontal="justify" vertical="top"/>
    </xf>
    <xf numFmtId="0" fontId="5" fillId="0" borderId="0" xfId="2" applyFont="1" applyAlignment="1" applyProtection="1">
      <alignment horizontal="justify" vertical="top" wrapText="1"/>
      <protection locked="0"/>
    </xf>
    <xf numFmtId="0" fontId="10" fillId="0" borderId="0" xfId="2" applyFont="1" applyAlignment="1" applyProtection="1">
      <alignment horizontal="justify" vertical="top" wrapText="1"/>
      <protection locked="0"/>
    </xf>
    <xf numFmtId="0" fontId="6" fillId="0" borderId="0" xfId="0" applyFont="1" applyAlignment="1">
      <alignment horizontal="justify" vertical="top" wrapText="1"/>
    </xf>
    <xf numFmtId="0" fontId="9" fillId="0" borderId="0" xfId="2" applyFont="1" applyAlignment="1" applyProtection="1">
      <alignment vertical="center" wrapText="1"/>
      <protection locked="0"/>
    </xf>
    <xf numFmtId="14" fontId="6" fillId="0" borderId="0" xfId="0" applyNumberFormat="1" applyFont="1" applyAlignment="1">
      <alignment vertical="top" wrapText="1"/>
    </xf>
    <xf numFmtId="0" fontId="6" fillId="0" borderId="0" xfId="0" applyFont="1" applyAlignment="1">
      <alignment horizontal="left" vertical="top" wrapText="1"/>
    </xf>
    <xf numFmtId="0" fontId="9" fillId="0" borderId="0" xfId="2" applyFont="1" applyAlignment="1">
      <alignment vertical="center" wrapText="1"/>
    </xf>
    <xf numFmtId="14" fontId="9" fillId="0" borderId="0" xfId="2" applyNumberFormat="1" applyFont="1" applyAlignment="1">
      <alignment vertical="center" wrapText="1"/>
    </xf>
    <xf numFmtId="14" fontId="9" fillId="0" borderId="0" xfId="2" applyNumberFormat="1" applyFont="1" applyAlignment="1">
      <alignment vertical="center"/>
    </xf>
    <xf numFmtId="14" fontId="4" fillId="0" borderId="0" xfId="0" applyNumberFormat="1" applyFont="1" applyAlignment="1">
      <alignment horizontal="justify" vertical="center"/>
    </xf>
    <xf numFmtId="0" fontId="10"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horizontal="justify"/>
    </xf>
    <xf numFmtId="0" fontId="10" fillId="0" borderId="0" xfId="0" applyFont="1" applyAlignment="1">
      <alignment horizontal="justify"/>
    </xf>
    <xf numFmtId="0" fontId="4" fillId="0" borderId="0" xfId="0" applyFont="1" applyAlignment="1">
      <alignment horizontal="justify" vertical="center"/>
    </xf>
    <xf numFmtId="0" fontId="9" fillId="0" borderId="0" xfId="2" applyFont="1" applyAlignment="1" applyProtection="1">
      <alignment horizontal="left" vertical="top" wrapText="1"/>
      <protection locked="0"/>
    </xf>
    <xf numFmtId="0" fontId="6" fillId="0" borderId="0" xfId="0" applyFont="1" applyAlignment="1">
      <alignment horizontal="justify" vertical="center"/>
    </xf>
    <xf numFmtId="0" fontId="6" fillId="0" borderId="0" xfId="2" applyFont="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6" fillId="0" borderId="0" xfId="2" applyFont="1" applyAlignment="1">
      <alignment horizontal="center" vertical="center" wrapText="1"/>
    </xf>
    <xf numFmtId="0" fontId="4" fillId="0" borderId="0" xfId="0" applyFont="1" applyAlignment="1">
      <alignment horizontal="justify" wrapText="1"/>
    </xf>
    <xf numFmtId="0" fontId="13" fillId="0" borderId="0" xfId="2" applyFont="1" applyAlignment="1">
      <alignment vertical="center" wrapText="1"/>
    </xf>
    <xf numFmtId="0" fontId="8" fillId="0" borderId="0" xfId="0" applyFont="1" applyAlignment="1">
      <alignment wrapText="1"/>
    </xf>
    <xf numFmtId="0" fontId="9" fillId="0" borderId="0" xfId="2" applyFont="1" applyAlignment="1">
      <alignment horizontal="center" vertical="center"/>
    </xf>
    <xf numFmtId="0" fontId="9" fillId="0" borderId="0" xfId="2" applyFont="1" applyAlignment="1">
      <alignment horizontal="left" vertical="center" wrapText="1"/>
    </xf>
    <xf numFmtId="0" fontId="11" fillId="0" borderId="0" xfId="0" applyFont="1" applyAlignment="1">
      <alignment horizontal="justify"/>
    </xf>
    <xf numFmtId="0" fontId="4" fillId="0" borderId="0" xfId="0" applyFont="1" applyAlignment="1">
      <alignment wrapText="1"/>
    </xf>
    <xf numFmtId="164" fontId="10" fillId="0" borderId="0" xfId="2" applyNumberFormat="1" applyFont="1" applyAlignment="1" applyProtection="1">
      <alignment horizontal="center" vertical="center"/>
      <protection locked="0"/>
    </xf>
    <xf numFmtId="14" fontId="4" fillId="0" borderId="0" xfId="0" applyNumberFormat="1"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horizontal="center" vertical="center"/>
    </xf>
    <xf numFmtId="0" fontId="4" fillId="0" borderId="0" xfId="0" applyFont="1" applyAlignment="1">
      <alignment horizontal="left" wrapText="1"/>
    </xf>
    <xf numFmtId="14" fontId="4" fillId="0" borderId="0" xfId="0" applyNumberFormat="1" applyFont="1" applyAlignment="1">
      <alignment horizontal="left" vertical="center"/>
    </xf>
    <xf numFmtId="0" fontId="11" fillId="0" borderId="0" xfId="0" applyFont="1" applyAlignment="1">
      <alignment horizontal="center" vertical="center" wrapText="1"/>
    </xf>
    <xf numFmtId="166" fontId="4" fillId="0" borderId="0" xfId="0" applyNumberFormat="1" applyFont="1" applyAlignment="1">
      <alignment horizontal="center" vertical="center" wrapText="1"/>
    </xf>
    <xf numFmtId="0" fontId="4" fillId="0" borderId="0" xfId="7" applyFont="1" applyAlignment="1">
      <alignment horizontal="center" vertical="top" wrapText="1"/>
    </xf>
    <xf numFmtId="0" fontId="4" fillId="0" borderId="0" xfId="7" applyFont="1" applyAlignment="1">
      <alignment horizontal="center" vertical="center" wrapText="1"/>
    </xf>
    <xf numFmtId="14" fontId="4" fillId="0" borderId="0" xfId="7" applyNumberFormat="1"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justify" vertical="top" wrapText="1"/>
    </xf>
    <xf numFmtId="0" fontId="9" fillId="17" borderId="0" xfId="2" applyFont="1" applyFill="1" applyAlignment="1" applyProtection="1">
      <alignment horizontal="justify" vertical="top" wrapText="1"/>
      <protection locked="0"/>
    </xf>
    <xf numFmtId="0" fontId="4" fillId="11"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4" fillId="19"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6"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9" fillId="0" borderId="0" xfId="8" applyFont="1" applyFill="1" applyBorder="1" applyAlignment="1" applyProtection="1">
      <alignment horizontal="center" vertical="center" wrapText="1"/>
    </xf>
    <xf numFmtId="14" fontId="6" fillId="0" borderId="0" xfId="0" applyNumberFormat="1" applyFont="1" applyAlignment="1">
      <alignment vertical="center" wrapText="1"/>
    </xf>
    <xf numFmtId="0" fontId="12" fillId="0" borderId="0" xfId="2" applyFont="1" applyAlignment="1">
      <alignment vertical="center" wrapText="1"/>
    </xf>
    <xf numFmtId="0" fontId="7" fillId="0" borderId="0" xfId="0" applyFont="1" applyAlignment="1">
      <alignment horizontal="justify" vertical="center"/>
    </xf>
    <xf numFmtId="9" fontId="4" fillId="0" borderId="0" xfId="0" applyNumberFormat="1" applyFont="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pplyProtection="1">
      <alignment vertical="center" wrapText="1"/>
      <protection locked="0"/>
    </xf>
    <xf numFmtId="0" fontId="12" fillId="0" borderId="0" xfId="0" applyFont="1" applyAlignment="1">
      <alignment vertical="center" wrapText="1"/>
    </xf>
    <xf numFmtId="0" fontId="8" fillId="0" borderId="0" xfId="0" applyFont="1" applyAlignment="1" applyProtection="1">
      <alignment vertical="center" wrapText="1"/>
      <protection locked="0"/>
    </xf>
    <xf numFmtId="0" fontId="14" fillId="0" borderId="0" xfId="2" applyFont="1" applyAlignment="1">
      <alignment vertical="center" wrapText="1"/>
    </xf>
    <xf numFmtId="0" fontId="8" fillId="0" borderId="0" xfId="0" applyFont="1" applyAlignment="1">
      <alignment vertical="center" wrapText="1"/>
    </xf>
    <xf numFmtId="0" fontId="8" fillId="11" borderId="0" xfId="0"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7"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7000000}"/>
  </cellStyles>
  <dxfs count="17">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theme="5" tint="0.59996337778862885"/>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6600"/>
      <color rgb="FFCCFFCC"/>
      <color rgb="FF99FFCC"/>
      <color rgb="FFFF7C80"/>
      <color rgb="FFFFCC66"/>
      <color rgb="FFEE5612"/>
      <color rgb="FFCCFFFF"/>
      <color rgb="FFFF9966"/>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79"/>
  <sheetViews>
    <sheetView tabSelected="1" zoomScale="64" zoomScaleNormal="64" workbookViewId="0">
      <pane xSplit="11" ySplit="4" topLeftCell="AA5" activePane="bottomRight" state="frozen"/>
      <selection pane="bottomRight" activeCell="F24" sqref="F24"/>
      <selection pane="bottomLeft" activeCell="A5" sqref="A5"/>
      <selection pane="topRight" activeCell="L1" sqref="L1"/>
    </sheetView>
  </sheetViews>
  <sheetFormatPr defaultColWidth="11.42578125" defaultRowHeight="69" customHeight="1" outlineLevelCol="1"/>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8" width="11.42578125" style="1" hidden="1" customWidth="1" outlineLevel="1"/>
    <col min="59" max="59" width="0" style="1" hidden="1" customWidth="1" outlineLevel="1"/>
    <col min="60" max="60" width="11.42578125" style="1" collapsed="1"/>
    <col min="61" max="16384" width="11.42578125" style="1"/>
  </cols>
  <sheetData>
    <row r="1" spans="1:63" ht="15" customHeight="1">
      <c r="A1" s="152" t="s">
        <v>0</v>
      </c>
      <c r="B1" s="152"/>
      <c r="C1" s="152"/>
      <c r="D1" s="152"/>
      <c r="E1" s="152"/>
      <c r="F1" s="152"/>
      <c r="G1" s="152"/>
      <c r="H1" s="152"/>
      <c r="I1" s="152"/>
      <c r="J1" s="150" t="s">
        <v>1</v>
      </c>
      <c r="K1" s="150"/>
      <c r="L1" s="150"/>
      <c r="M1" s="150"/>
      <c r="N1" s="150"/>
      <c r="O1" s="150"/>
      <c r="P1" s="150"/>
      <c r="Q1" s="150"/>
      <c r="R1" s="150"/>
      <c r="S1" s="150"/>
      <c r="T1" s="150"/>
      <c r="U1" s="150"/>
      <c r="V1" s="150"/>
      <c r="W1" s="150"/>
      <c r="X1" s="151" t="s">
        <v>2</v>
      </c>
      <c r="Y1" s="151"/>
      <c r="Z1" s="151"/>
      <c r="AA1" s="151"/>
      <c r="AB1" s="151"/>
      <c r="AC1" s="151"/>
      <c r="AD1" s="151"/>
      <c r="AE1" s="151"/>
      <c r="AF1" s="151"/>
      <c r="AG1" s="148" t="s">
        <v>3</v>
      </c>
      <c r="AH1" s="148"/>
      <c r="AI1" s="148"/>
      <c r="AJ1" s="148"/>
      <c r="AK1" s="148"/>
      <c r="AL1" s="148"/>
      <c r="AM1" s="148"/>
      <c r="AN1" s="148"/>
      <c r="AO1" s="122"/>
      <c r="AP1" s="141" t="s">
        <v>4</v>
      </c>
      <c r="AQ1" s="141"/>
      <c r="AR1" s="141"/>
      <c r="AS1" s="141"/>
      <c r="AT1" s="141"/>
      <c r="AU1" s="141"/>
      <c r="AV1" s="141"/>
      <c r="AW1" s="141"/>
      <c r="AX1" s="116"/>
      <c r="AY1" s="139" t="s">
        <v>5</v>
      </c>
      <c r="AZ1" s="139"/>
      <c r="BA1" s="139"/>
      <c r="BB1" s="139"/>
      <c r="BC1" s="139"/>
      <c r="BD1" s="139"/>
      <c r="BE1" s="139"/>
      <c r="BF1" s="139"/>
      <c r="BG1" s="153" t="s">
        <v>6</v>
      </c>
      <c r="BH1" s="153"/>
      <c r="BI1" s="153"/>
      <c r="BJ1" s="153"/>
      <c r="BK1" s="153"/>
    </row>
    <row r="2" spans="1:63" ht="15" customHeight="1">
      <c r="A2" s="145" t="s">
        <v>7</v>
      </c>
      <c r="B2" s="145" t="s">
        <v>8</v>
      </c>
      <c r="C2" s="145" t="s">
        <v>9</v>
      </c>
      <c r="D2" s="145" t="s">
        <v>10</v>
      </c>
      <c r="E2" s="145" t="s">
        <v>11</v>
      </c>
      <c r="F2" s="145" t="s">
        <v>12</v>
      </c>
      <c r="G2" s="145" t="s">
        <v>13</v>
      </c>
      <c r="H2" s="145" t="s">
        <v>14</v>
      </c>
      <c r="I2" s="145" t="s">
        <v>15</v>
      </c>
      <c r="J2" s="143" t="s">
        <v>16</v>
      </c>
      <c r="K2" s="150" t="s">
        <v>17</v>
      </c>
      <c r="L2" s="150"/>
      <c r="M2" s="150"/>
      <c r="N2" s="143" t="s">
        <v>18</v>
      </c>
      <c r="O2" s="143" t="s">
        <v>19</v>
      </c>
      <c r="P2" s="143" t="s">
        <v>20</v>
      </c>
      <c r="Q2" s="143" t="s">
        <v>21</v>
      </c>
      <c r="R2" s="143" t="s">
        <v>22</v>
      </c>
      <c r="S2" s="143" t="s">
        <v>23</v>
      </c>
      <c r="T2" s="143" t="s">
        <v>24</v>
      </c>
      <c r="U2" s="143" t="s">
        <v>25</v>
      </c>
      <c r="V2" s="143" t="s">
        <v>26</v>
      </c>
      <c r="W2" s="143" t="s">
        <v>27</v>
      </c>
      <c r="X2" s="149" t="s">
        <v>28</v>
      </c>
      <c r="Y2" s="149" t="s">
        <v>29</v>
      </c>
      <c r="Z2" s="149" t="s">
        <v>30</v>
      </c>
      <c r="AA2" s="149" t="s">
        <v>31</v>
      </c>
      <c r="AB2" s="149" t="s">
        <v>32</v>
      </c>
      <c r="AC2" s="149" t="s">
        <v>33</v>
      </c>
      <c r="AD2" s="149" t="s">
        <v>34</v>
      </c>
      <c r="AE2" s="149" t="s">
        <v>35</v>
      </c>
      <c r="AF2" s="118"/>
      <c r="AG2" s="144" t="s">
        <v>36</v>
      </c>
      <c r="AH2" s="144" t="s">
        <v>37</v>
      </c>
      <c r="AI2" s="144" t="s">
        <v>38</v>
      </c>
      <c r="AJ2" s="144" t="s">
        <v>39</v>
      </c>
      <c r="AK2" s="144" t="s">
        <v>40</v>
      </c>
      <c r="AL2" s="144" t="s">
        <v>41</v>
      </c>
      <c r="AM2" s="144" t="s">
        <v>42</v>
      </c>
      <c r="AN2" s="144" t="s">
        <v>43</v>
      </c>
      <c r="AO2" s="121"/>
      <c r="AP2" s="142" t="s">
        <v>44</v>
      </c>
      <c r="AQ2" s="142" t="s">
        <v>45</v>
      </c>
      <c r="AR2" s="142" t="s">
        <v>46</v>
      </c>
      <c r="AS2" s="142" t="s">
        <v>47</v>
      </c>
      <c r="AT2" s="142" t="s">
        <v>48</v>
      </c>
      <c r="AU2" s="142" t="s">
        <v>49</v>
      </c>
      <c r="AV2" s="142" t="s">
        <v>50</v>
      </c>
      <c r="AW2" s="142" t="s">
        <v>51</v>
      </c>
      <c r="AX2" s="117"/>
      <c r="AY2" s="145" t="s">
        <v>44</v>
      </c>
      <c r="AZ2" s="145" t="s">
        <v>45</v>
      </c>
      <c r="BA2" s="145" t="s">
        <v>46</v>
      </c>
      <c r="BB2" s="145" t="s">
        <v>47</v>
      </c>
      <c r="BC2" s="145" t="s">
        <v>52</v>
      </c>
      <c r="BD2" s="145" t="s">
        <v>49</v>
      </c>
      <c r="BE2" s="145" t="s">
        <v>50</v>
      </c>
      <c r="BF2" s="145" t="s">
        <v>51</v>
      </c>
      <c r="BG2" s="147" t="s">
        <v>53</v>
      </c>
      <c r="BH2" s="147" t="s">
        <v>54</v>
      </c>
      <c r="BI2" s="147" t="s">
        <v>55</v>
      </c>
      <c r="BJ2" s="147" t="s">
        <v>56</v>
      </c>
      <c r="BK2" s="146" t="s">
        <v>57</v>
      </c>
    </row>
    <row r="3" spans="1:63" ht="66" customHeight="1">
      <c r="A3" s="145"/>
      <c r="B3" s="145"/>
      <c r="C3" s="145"/>
      <c r="D3" s="145"/>
      <c r="E3" s="145"/>
      <c r="F3" s="145"/>
      <c r="G3" s="145"/>
      <c r="H3" s="145"/>
      <c r="I3" s="145"/>
      <c r="J3" s="143"/>
      <c r="K3" s="119" t="s">
        <v>58</v>
      </c>
      <c r="L3" s="119" t="s">
        <v>59</v>
      </c>
      <c r="M3" s="119" t="s">
        <v>60</v>
      </c>
      <c r="N3" s="143"/>
      <c r="O3" s="143"/>
      <c r="P3" s="143"/>
      <c r="Q3" s="143"/>
      <c r="R3" s="143"/>
      <c r="S3" s="143"/>
      <c r="T3" s="143"/>
      <c r="U3" s="143"/>
      <c r="V3" s="143"/>
      <c r="W3" s="143"/>
      <c r="X3" s="149"/>
      <c r="Y3" s="149"/>
      <c r="Z3" s="149"/>
      <c r="AA3" s="149"/>
      <c r="AB3" s="149"/>
      <c r="AC3" s="149"/>
      <c r="AD3" s="149"/>
      <c r="AE3" s="149"/>
      <c r="AF3" s="118" t="s">
        <v>53</v>
      </c>
      <c r="AG3" s="144"/>
      <c r="AH3" s="144"/>
      <c r="AI3" s="144"/>
      <c r="AJ3" s="144"/>
      <c r="AK3" s="144"/>
      <c r="AL3" s="144"/>
      <c r="AM3" s="144"/>
      <c r="AN3" s="144"/>
      <c r="AO3" s="121" t="s">
        <v>53</v>
      </c>
      <c r="AP3" s="142"/>
      <c r="AQ3" s="142"/>
      <c r="AR3" s="142"/>
      <c r="AS3" s="142"/>
      <c r="AT3" s="142"/>
      <c r="AU3" s="142"/>
      <c r="AV3" s="142"/>
      <c r="AW3" s="142"/>
      <c r="AX3" s="117" t="s">
        <v>53</v>
      </c>
      <c r="AY3" s="145"/>
      <c r="AZ3" s="145"/>
      <c r="BA3" s="145"/>
      <c r="BB3" s="145"/>
      <c r="BC3" s="145"/>
      <c r="BD3" s="145"/>
      <c r="BE3" s="145"/>
      <c r="BF3" s="145"/>
      <c r="BG3" s="147"/>
      <c r="BH3" s="147"/>
      <c r="BI3" s="147"/>
      <c r="BJ3" s="147"/>
      <c r="BK3" s="146"/>
    </row>
    <row r="4" spans="1:63" ht="117" customHeight="1">
      <c r="A4" s="113" t="s">
        <v>61</v>
      </c>
      <c r="B4" s="113" t="s">
        <v>62</v>
      </c>
      <c r="C4" s="113" t="s">
        <v>63</v>
      </c>
      <c r="D4" s="113" t="s">
        <v>64</v>
      </c>
      <c r="E4" s="113" t="s">
        <v>65</v>
      </c>
      <c r="F4" s="113" t="s">
        <v>62</v>
      </c>
      <c r="G4" s="113" t="s">
        <v>66</v>
      </c>
      <c r="H4" s="113" t="s">
        <v>63</v>
      </c>
      <c r="I4" s="113" t="s">
        <v>67</v>
      </c>
      <c r="J4" s="2" t="s">
        <v>68</v>
      </c>
      <c r="K4" s="2" t="s">
        <v>69</v>
      </c>
      <c r="L4" s="2"/>
      <c r="M4" s="2" t="s">
        <v>70</v>
      </c>
      <c r="N4" s="2" t="s">
        <v>63</v>
      </c>
      <c r="O4" s="2" t="s">
        <v>71</v>
      </c>
      <c r="P4" s="2" t="s">
        <v>63</v>
      </c>
      <c r="Q4" s="2" t="s">
        <v>71</v>
      </c>
      <c r="R4" s="2" t="s">
        <v>72</v>
      </c>
      <c r="S4" s="2" t="s">
        <v>73</v>
      </c>
      <c r="T4" s="2" t="s">
        <v>63</v>
      </c>
      <c r="U4" s="2" t="s">
        <v>74</v>
      </c>
      <c r="V4" s="2" t="s">
        <v>62</v>
      </c>
      <c r="W4" s="2" t="s">
        <v>62</v>
      </c>
      <c r="X4" s="3" t="s">
        <v>62</v>
      </c>
      <c r="Y4" s="3" t="s">
        <v>75</v>
      </c>
      <c r="Z4" s="3" t="s">
        <v>76</v>
      </c>
      <c r="AA4" s="3" t="s">
        <v>77</v>
      </c>
      <c r="AB4" s="3" t="s">
        <v>77</v>
      </c>
      <c r="AC4" s="3" t="s">
        <v>71</v>
      </c>
      <c r="AD4" s="3" t="s">
        <v>78</v>
      </c>
      <c r="AE4" s="3" t="s">
        <v>63</v>
      </c>
      <c r="AF4" s="3" t="s">
        <v>79</v>
      </c>
      <c r="AG4" s="4" t="s">
        <v>62</v>
      </c>
      <c r="AH4" s="4" t="s">
        <v>75</v>
      </c>
      <c r="AI4" s="4" t="s">
        <v>76</v>
      </c>
      <c r="AJ4" s="4" t="s">
        <v>77</v>
      </c>
      <c r="AK4" s="4" t="s">
        <v>77</v>
      </c>
      <c r="AL4" s="4" t="s">
        <v>71</v>
      </c>
      <c r="AM4" s="4" t="s">
        <v>78</v>
      </c>
      <c r="AN4" s="4" t="s">
        <v>63</v>
      </c>
      <c r="AO4" s="4"/>
      <c r="AP4" s="114" t="s">
        <v>62</v>
      </c>
      <c r="AQ4" s="114" t="s">
        <v>75</v>
      </c>
      <c r="AR4" s="114" t="s">
        <v>76</v>
      </c>
      <c r="AS4" s="114" t="s">
        <v>77</v>
      </c>
      <c r="AT4" s="114" t="s">
        <v>77</v>
      </c>
      <c r="AU4" s="114" t="s">
        <v>71</v>
      </c>
      <c r="AV4" s="114" t="s">
        <v>78</v>
      </c>
      <c r="AW4" s="114" t="s">
        <v>63</v>
      </c>
      <c r="AX4" s="114"/>
      <c r="AY4" s="113" t="s">
        <v>62</v>
      </c>
      <c r="AZ4" s="113" t="s">
        <v>75</v>
      </c>
      <c r="BA4" s="113" t="s">
        <v>76</v>
      </c>
      <c r="BB4" s="113" t="s">
        <v>77</v>
      </c>
      <c r="BC4" s="113" t="s">
        <v>77</v>
      </c>
      <c r="BD4" s="113" t="s">
        <v>71</v>
      </c>
      <c r="BE4" s="113" t="s">
        <v>78</v>
      </c>
      <c r="BF4" s="113" t="s">
        <v>63</v>
      </c>
      <c r="BG4" s="120" t="s">
        <v>79</v>
      </c>
      <c r="BH4" s="120"/>
      <c r="BI4" s="120" t="s">
        <v>79</v>
      </c>
      <c r="BJ4" s="120"/>
      <c r="BK4" s="146"/>
    </row>
    <row r="5" spans="1:63" ht="35.1" customHeight="1">
      <c r="A5" s="27"/>
      <c r="B5" s="27"/>
      <c r="C5" s="115" t="s">
        <v>80</v>
      </c>
      <c r="D5" s="27"/>
      <c r="E5" s="140" t="s">
        <v>81</v>
      </c>
      <c r="F5" s="27"/>
      <c r="G5" s="27">
        <v>1</v>
      </c>
      <c r="H5" s="126" t="s">
        <v>82</v>
      </c>
      <c r="I5" s="29" t="s">
        <v>83</v>
      </c>
      <c r="J5" s="29" t="s">
        <v>84</v>
      </c>
      <c r="K5" s="16" t="s">
        <v>85</v>
      </c>
      <c r="L5" s="16" t="s">
        <v>86</v>
      </c>
      <c r="M5" s="17">
        <v>1</v>
      </c>
      <c r="N5" s="115" t="s">
        <v>87</v>
      </c>
      <c r="O5" s="115" t="str">
        <f>IF(H5="","",VLOOKUP(H5,'[1]Procedimientos Publicar'!$C$6:$E$85,3,FALSE))</f>
        <v>SECRETARIA GENERAL</v>
      </c>
      <c r="P5" s="115" t="s">
        <v>88</v>
      </c>
      <c r="Q5" s="27"/>
      <c r="R5" s="27"/>
      <c r="S5" s="32"/>
      <c r="T5" s="35">
        <v>1</v>
      </c>
      <c r="U5" s="27"/>
      <c r="V5" s="18">
        <v>43831</v>
      </c>
      <c r="W5" s="18">
        <v>44196</v>
      </c>
      <c r="X5" s="36">
        <v>43830</v>
      </c>
      <c r="Y5" s="19" t="s">
        <v>89</v>
      </c>
      <c r="Z5" s="27">
        <v>0.5</v>
      </c>
      <c r="AA5" s="37">
        <f t="shared" ref="AA5:AA19" si="0">(IF(Z5="","",IF(OR($M5=0,$M5="",$X5=""),"",Z5/$M5)))</f>
        <v>0.5</v>
      </c>
      <c r="AB5" s="38">
        <f t="shared" ref="AB5:AB19" si="1">(IF(OR($T5="",AA5=""),"",IF(OR($T5=0,AA5=0),0,IF((AA5*100%)/$T5&gt;100%,100%,(AA5*100%)/$T5))))</f>
        <v>0.5</v>
      </c>
      <c r="AC5" s="7" t="str">
        <f t="shared" ref="AC5:AC19" si="2">IF(Z5="","",IF(AB5&lt;100%, IF(AB5&lt;25%, "ALERTA","EN TERMINO"), IF(AB5=100%, "OK", "EN TERMINO")))</f>
        <v>EN TERMINO</v>
      </c>
      <c r="AD5" s="39" t="s">
        <v>90</v>
      </c>
      <c r="AF5" s="9" t="str">
        <f t="shared" ref="AF5:AF18" si="3">IF(AB5=100%,IF(AB5&gt;25%,"CUMPLIDA","PENDIENTE"),IF(AB5&lt;25%,"INCUMPLIDA","PENDIENTE"))</f>
        <v>PENDIENTE</v>
      </c>
      <c r="BG5" s="9" t="str">
        <f t="shared" ref="BG5:BG19" si="4">IF(AB5=100%,"CUMPLIDA","INCUMPLIDA")</f>
        <v>INCUMPLIDA</v>
      </c>
      <c r="BI5" s="1" t="str">
        <f t="shared" ref="BI5:BI19" si="5">IF(AF5="CUMPLIDA","CERRADO","ABIERTO")</f>
        <v>ABIERTO</v>
      </c>
    </row>
    <row r="6" spans="1:63" ht="35.1" customHeight="1">
      <c r="A6" s="27"/>
      <c r="B6" s="27"/>
      <c r="C6" s="115" t="s">
        <v>80</v>
      </c>
      <c r="D6" s="27"/>
      <c r="E6" s="140"/>
      <c r="F6" s="27"/>
      <c r="G6" s="27">
        <v>2</v>
      </c>
      <c r="H6" s="126" t="s">
        <v>82</v>
      </c>
      <c r="I6" s="29" t="s">
        <v>91</v>
      </c>
      <c r="J6" s="33" t="s">
        <v>92</v>
      </c>
      <c r="K6" s="32" t="s">
        <v>93</v>
      </c>
      <c r="L6" s="16" t="s">
        <v>94</v>
      </c>
      <c r="M6" s="17">
        <v>1</v>
      </c>
      <c r="N6" s="115" t="s">
        <v>87</v>
      </c>
      <c r="O6" s="115" t="str">
        <f>IF(H6="","",VLOOKUP(H6,'[1]Procedimientos Publicar'!$C$6:$E$85,3,FALSE))</f>
        <v>SECRETARIA GENERAL</v>
      </c>
      <c r="P6" s="115" t="s">
        <v>88</v>
      </c>
      <c r="Q6" s="27"/>
      <c r="R6" s="27"/>
      <c r="S6" s="32"/>
      <c r="T6" s="35">
        <v>1</v>
      </c>
      <c r="U6" s="27"/>
      <c r="V6" s="18">
        <v>43831</v>
      </c>
      <c r="W6" s="18">
        <v>44012</v>
      </c>
      <c r="X6" s="36">
        <v>43830</v>
      </c>
      <c r="Y6" s="25"/>
      <c r="Z6" s="27"/>
      <c r="AA6" s="37" t="str">
        <f t="shared" si="0"/>
        <v/>
      </c>
      <c r="AB6" s="38" t="str">
        <f t="shared" si="1"/>
        <v/>
      </c>
      <c r="AC6" s="7" t="str">
        <f t="shared" si="2"/>
        <v/>
      </c>
      <c r="AD6" s="41"/>
      <c r="AF6" s="9"/>
      <c r="BG6" s="9" t="str">
        <f t="shared" si="4"/>
        <v>INCUMPLIDA</v>
      </c>
      <c r="BI6" s="1" t="str">
        <f t="shared" si="5"/>
        <v>ABIERTO</v>
      </c>
    </row>
    <row r="7" spans="1:63" ht="35.1" customHeight="1">
      <c r="A7" s="27"/>
      <c r="B7" s="27"/>
      <c r="C7" s="115" t="s">
        <v>80</v>
      </c>
      <c r="D7" s="27"/>
      <c r="E7" s="140"/>
      <c r="F7" s="27"/>
      <c r="G7" s="27">
        <v>3</v>
      </c>
      <c r="H7" s="126" t="s">
        <v>82</v>
      </c>
      <c r="I7" s="29" t="s">
        <v>95</v>
      </c>
      <c r="J7" s="33" t="s">
        <v>96</v>
      </c>
      <c r="K7" s="16" t="s">
        <v>97</v>
      </c>
      <c r="L7" s="16" t="s">
        <v>98</v>
      </c>
      <c r="M7" s="17"/>
      <c r="N7" s="115" t="s">
        <v>87</v>
      </c>
      <c r="O7" s="115" t="str">
        <f>IF(H7="","",VLOOKUP(H7,'[1]Procedimientos Publicar'!$C$6:$E$85,3,FALSE))</f>
        <v>SECRETARIA GENERAL</v>
      </c>
      <c r="P7" s="115" t="s">
        <v>88</v>
      </c>
      <c r="Q7" s="27"/>
      <c r="R7" s="27"/>
      <c r="S7" s="32"/>
      <c r="T7" s="35">
        <v>1</v>
      </c>
      <c r="U7" s="27"/>
      <c r="V7" s="18">
        <v>43831</v>
      </c>
      <c r="W7" s="18" t="s">
        <v>99</v>
      </c>
      <c r="X7" s="36">
        <v>43830</v>
      </c>
      <c r="Y7" s="25"/>
      <c r="Z7" s="27"/>
      <c r="AA7" s="37" t="str">
        <f t="shared" si="0"/>
        <v/>
      </c>
      <c r="AB7" s="38" t="str">
        <f t="shared" si="1"/>
        <v/>
      </c>
      <c r="AC7" s="7" t="str">
        <f>IF(Z7="","",IF(AB7&lt;100%, IF(AB7&lt;25%, "ALERTA","EN TERMINO"), IF(AB7=100%, "OK", "EN TERMINO")))</f>
        <v/>
      </c>
      <c r="AD7" s="41"/>
      <c r="AF7" s="9"/>
      <c r="BG7" s="9" t="str">
        <f t="shared" si="4"/>
        <v>INCUMPLIDA</v>
      </c>
      <c r="BI7" s="1" t="str">
        <f t="shared" si="5"/>
        <v>ABIERTO</v>
      </c>
    </row>
    <row r="8" spans="1:63" ht="35.1" customHeight="1">
      <c r="A8" s="27"/>
      <c r="B8" s="27"/>
      <c r="C8" s="115" t="s">
        <v>80</v>
      </c>
      <c r="D8" s="27"/>
      <c r="E8" s="140"/>
      <c r="F8" s="27"/>
      <c r="G8" s="27">
        <v>4</v>
      </c>
      <c r="H8" s="126" t="s">
        <v>82</v>
      </c>
      <c r="I8" s="29" t="s">
        <v>100</v>
      </c>
      <c r="J8" s="29" t="s">
        <v>101</v>
      </c>
      <c r="K8" s="16" t="s">
        <v>102</v>
      </c>
      <c r="L8" s="16" t="s">
        <v>103</v>
      </c>
      <c r="M8" s="17">
        <v>1</v>
      </c>
      <c r="N8" s="115" t="s">
        <v>87</v>
      </c>
      <c r="O8" s="115" t="str">
        <f>IF(H8="","",VLOOKUP(H8,'[1]Procedimientos Publicar'!$C$6:$E$85,3,FALSE))</f>
        <v>SECRETARIA GENERAL</v>
      </c>
      <c r="P8" s="115" t="s">
        <v>88</v>
      </c>
      <c r="Q8" s="27"/>
      <c r="R8" s="27"/>
      <c r="S8" s="32"/>
      <c r="T8" s="35">
        <v>1</v>
      </c>
      <c r="U8" s="27"/>
      <c r="V8" s="18">
        <v>43617</v>
      </c>
      <c r="W8" s="18">
        <v>43830</v>
      </c>
      <c r="X8" s="36">
        <v>43830</v>
      </c>
      <c r="Y8" s="22" t="s">
        <v>104</v>
      </c>
      <c r="Z8" s="27">
        <v>1</v>
      </c>
      <c r="AA8" s="37">
        <f t="shared" si="0"/>
        <v>1</v>
      </c>
      <c r="AB8" s="38">
        <f t="shared" si="1"/>
        <v>1</v>
      </c>
      <c r="AC8" s="7" t="str">
        <f t="shared" si="2"/>
        <v>OK</v>
      </c>
      <c r="AD8" s="39" t="s">
        <v>90</v>
      </c>
      <c r="AF8" s="9" t="str">
        <f t="shared" si="3"/>
        <v>CUMPLIDA</v>
      </c>
      <c r="BG8" s="9" t="str">
        <f t="shared" si="4"/>
        <v>CUMPLIDA</v>
      </c>
      <c r="BI8" s="1" t="str">
        <f t="shared" si="5"/>
        <v>CERRADO</v>
      </c>
    </row>
    <row r="9" spans="1:63" ht="35.1" customHeight="1">
      <c r="A9" s="27"/>
      <c r="B9" s="27"/>
      <c r="C9" s="115" t="s">
        <v>80</v>
      </c>
      <c r="D9" s="27"/>
      <c r="E9" s="140"/>
      <c r="F9" s="27"/>
      <c r="G9" s="27">
        <v>5</v>
      </c>
      <c r="H9" s="126" t="s">
        <v>82</v>
      </c>
      <c r="I9" s="29" t="s">
        <v>105</v>
      </c>
      <c r="J9" s="29" t="s">
        <v>101</v>
      </c>
      <c r="K9" s="16" t="s">
        <v>102</v>
      </c>
      <c r="L9" s="16" t="s">
        <v>106</v>
      </c>
      <c r="M9" s="17">
        <v>1</v>
      </c>
      <c r="N9" s="115" t="s">
        <v>87</v>
      </c>
      <c r="O9" s="115" t="str">
        <f>IF(H9="","",VLOOKUP(H9,'[1]Procedimientos Publicar'!$C$6:$E$85,3,FALSE))</f>
        <v>SECRETARIA GENERAL</v>
      </c>
      <c r="P9" s="115" t="s">
        <v>88</v>
      </c>
      <c r="Q9" s="27"/>
      <c r="R9" s="27"/>
      <c r="S9" s="32"/>
      <c r="T9" s="35">
        <v>1</v>
      </c>
      <c r="U9" s="27"/>
      <c r="V9" s="18">
        <v>43617</v>
      </c>
      <c r="W9" s="18">
        <v>43830</v>
      </c>
      <c r="X9" s="36">
        <v>43830</v>
      </c>
      <c r="Y9" s="22" t="s">
        <v>104</v>
      </c>
      <c r="Z9" s="27">
        <v>1</v>
      </c>
      <c r="AA9" s="37">
        <f t="shared" si="0"/>
        <v>1</v>
      </c>
      <c r="AB9" s="38">
        <f t="shared" si="1"/>
        <v>1</v>
      </c>
      <c r="AC9" s="7" t="str">
        <f t="shared" si="2"/>
        <v>OK</v>
      </c>
      <c r="AD9" s="39" t="s">
        <v>90</v>
      </c>
      <c r="AF9" s="9" t="str">
        <f t="shared" si="3"/>
        <v>CUMPLIDA</v>
      </c>
      <c r="BG9" s="9" t="str">
        <f t="shared" si="4"/>
        <v>CUMPLIDA</v>
      </c>
      <c r="BI9" s="1" t="str">
        <f t="shared" si="5"/>
        <v>CERRADO</v>
      </c>
    </row>
    <row r="10" spans="1:63" ht="35.1" customHeight="1">
      <c r="A10" s="27"/>
      <c r="B10" s="27"/>
      <c r="C10" s="115" t="s">
        <v>80</v>
      </c>
      <c r="D10" s="27"/>
      <c r="E10" s="140"/>
      <c r="F10" s="27"/>
      <c r="G10" s="27">
        <v>6</v>
      </c>
      <c r="H10" s="126" t="s">
        <v>82</v>
      </c>
      <c r="I10" s="29" t="s">
        <v>107</v>
      </c>
      <c r="J10" s="29" t="s">
        <v>108</v>
      </c>
      <c r="K10" s="16" t="s">
        <v>109</v>
      </c>
      <c r="L10" s="16" t="s">
        <v>110</v>
      </c>
      <c r="M10" s="17">
        <v>1</v>
      </c>
      <c r="N10" s="115" t="s">
        <v>87</v>
      </c>
      <c r="O10" s="115" t="str">
        <f>IF(H10="","",VLOOKUP(H10,'[1]Procedimientos Publicar'!$C$6:$E$85,3,FALSE))</f>
        <v>SECRETARIA GENERAL</v>
      </c>
      <c r="P10" s="115" t="s">
        <v>88</v>
      </c>
      <c r="Q10" s="27"/>
      <c r="R10" s="27"/>
      <c r="S10" s="32"/>
      <c r="T10" s="35">
        <v>1</v>
      </c>
      <c r="U10" s="27"/>
      <c r="V10" s="18">
        <v>43831</v>
      </c>
      <c r="W10" s="18">
        <v>44196</v>
      </c>
      <c r="X10" s="36">
        <v>43830</v>
      </c>
      <c r="Y10" s="25"/>
      <c r="Z10" s="27"/>
      <c r="AA10" s="37" t="str">
        <f t="shared" si="0"/>
        <v/>
      </c>
      <c r="AB10" s="38" t="str">
        <f t="shared" si="1"/>
        <v/>
      </c>
      <c r="AC10" s="7" t="str">
        <f t="shared" si="2"/>
        <v/>
      </c>
      <c r="AD10" s="41"/>
      <c r="AF10" s="9"/>
      <c r="BG10" s="9" t="str">
        <f t="shared" si="4"/>
        <v>INCUMPLIDA</v>
      </c>
      <c r="BI10" s="1" t="str">
        <f t="shared" si="5"/>
        <v>ABIERTO</v>
      </c>
    </row>
    <row r="11" spans="1:63" ht="35.1" customHeight="1">
      <c r="A11" s="27"/>
      <c r="B11" s="27"/>
      <c r="C11" s="115" t="s">
        <v>80</v>
      </c>
      <c r="D11" s="27"/>
      <c r="E11" s="140"/>
      <c r="F11" s="27"/>
      <c r="G11" s="27">
        <v>7</v>
      </c>
      <c r="H11" s="126" t="s">
        <v>82</v>
      </c>
      <c r="I11" s="29" t="s">
        <v>111</v>
      </c>
      <c r="J11" s="32" t="s">
        <v>112</v>
      </c>
      <c r="K11" s="16" t="s">
        <v>113</v>
      </c>
      <c r="L11" s="16" t="s">
        <v>114</v>
      </c>
      <c r="M11" s="17">
        <v>1</v>
      </c>
      <c r="N11" s="115" t="s">
        <v>87</v>
      </c>
      <c r="O11" s="115" t="str">
        <f>IF(H11="","",VLOOKUP(H11,'[1]Procedimientos Publicar'!$C$6:$E$85,3,FALSE))</f>
        <v>SECRETARIA GENERAL</v>
      </c>
      <c r="P11" s="115" t="s">
        <v>88</v>
      </c>
      <c r="Q11" s="27"/>
      <c r="R11" s="27"/>
      <c r="S11" s="32"/>
      <c r="T11" s="35">
        <v>1</v>
      </c>
      <c r="U11" s="27"/>
      <c r="V11" s="18">
        <v>44012</v>
      </c>
      <c r="W11" s="18">
        <v>44377</v>
      </c>
      <c r="X11" s="36">
        <v>43830</v>
      </c>
      <c r="Y11" s="25"/>
      <c r="Z11" s="27"/>
      <c r="AA11" s="37" t="str">
        <f t="shared" si="0"/>
        <v/>
      </c>
      <c r="AB11" s="38" t="str">
        <f t="shared" si="1"/>
        <v/>
      </c>
      <c r="AC11" s="7" t="str">
        <f t="shared" si="2"/>
        <v/>
      </c>
      <c r="AD11" s="41"/>
      <c r="AF11" s="9"/>
      <c r="BG11" s="9" t="str">
        <f t="shared" si="4"/>
        <v>INCUMPLIDA</v>
      </c>
      <c r="BI11" s="1" t="str">
        <f t="shared" si="5"/>
        <v>ABIERTO</v>
      </c>
    </row>
    <row r="12" spans="1:63" ht="35.1" customHeight="1">
      <c r="A12" s="27"/>
      <c r="B12" s="27"/>
      <c r="C12" s="115" t="s">
        <v>80</v>
      </c>
      <c r="D12" s="27"/>
      <c r="E12" s="140"/>
      <c r="F12" s="27"/>
      <c r="G12" s="27">
        <v>8</v>
      </c>
      <c r="H12" s="126" t="s">
        <v>82</v>
      </c>
      <c r="I12" s="30" t="s">
        <v>115</v>
      </c>
      <c r="J12" s="32" t="s">
        <v>116</v>
      </c>
      <c r="K12" s="34" t="s">
        <v>117</v>
      </c>
      <c r="L12" s="16" t="s">
        <v>118</v>
      </c>
      <c r="M12" s="17">
        <v>1</v>
      </c>
      <c r="N12" s="115" t="s">
        <v>87</v>
      </c>
      <c r="O12" s="115" t="str">
        <f>IF(H12="","",VLOOKUP(H12,'[1]Procedimientos Publicar'!$C$6:$E$85,3,FALSE))</f>
        <v>SECRETARIA GENERAL</v>
      </c>
      <c r="P12" s="115" t="s">
        <v>88</v>
      </c>
      <c r="Q12" s="27"/>
      <c r="R12" s="27"/>
      <c r="S12" s="34"/>
      <c r="T12" s="35">
        <v>1</v>
      </c>
      <c r="U12" s="27"/>
      <c r="V12" s="18">
        <v>43831</v>
      </c>
      <c r="W12" s="18">
        <v>44074</v>
      </c>
      <c r="X12" s="36">
        <v>43830</v>
      </c>
      <c r="Y12" s="25"/>
      <c r="Z12" s="27"/>
      <c r="AA12" s="37" t="str">
        <f t="shared" si="0"/>
        <v/>
      </c>
      <c r="AB12" s="38" t="str">
        <f t="shared" si="1"/>
        <v/>
      </c>
      <c r="AC12" s="7" t="str">
        <f t="shared" si="2"/>
        <v/>
      </c>
      <c r="AD12" s="41"/>
      <c r="AF12" s="9"/>
      <c r="BG12" s="9" t="str">
        <f t="shared" si="4"/>
        <v>INCUMPLIDA</v>
      </c>
      <c r="BI12" s="1" t="str">
        <f t="shared" si="5"/>
        <v>ABIERTO</v>
      </c>
    </row>
    <row r="13" spans="1:63" ht="35.1" customHeight="1">
      <c r="A13" s="27"/>
      <c r="B13" s="27"/>
      <c r="C13" s="115" t="s">
        <v>80</v>
      </c>
      <c r="D13" s="27"/>
      <c r="E13" s="140"/>
      <c r="F13" s="27"/>
      <c r="G13" s="27">
        <v>9</v>
      </c>
      <c r="H13" s="126" t="s">
        <v>82</v>
      </c>
      <c r="I13" s="29" t="s">
        <v>119</v>
      </c>
      <c r="J13" s="32" t="s">
        <v>116</v>
      </c>
      <c r="K13" s="34" t="s">
        <v>117</v>
      </c>
      <c r="L13" s="16" t="s">
        <v>118</v>
      </c>
      <c r="M13" s="17">
        <v>1</v>
      </c>
      <c r="N13" s="115" t="s">
        <v>87</v>
      </c>
      <c r="O13" s="115" t="str">
        <f>IF(H13="","",VLOOKUP(H13,'[1]Procedimientos Publicar'!$C$6:$E$85,3,FALSE))</f>
        <v>SECRETARIA GENERAL</v>
      </c>
      <c r="P13" s="115" t="s">
        <v>88</v>
      </c>
      <c r="Q13" s="27"/>
      <c r="R13" s="27"/>
      <c r="S13" s="34"/>
      <c r="T13" s="35">
        <v>1</v>
      </c>
      <c r="U13" s="27"/>
      <c r="V13" s="18">
        <v>43831</v>
      </c>
      <c r="W13" s="18">
        <v>44074</v>
      </c>
      <c r="X13" s="36">
        <v>43830</v>
      </c>
      <c r="Y13" s="25"/>
      <c r="Z13" s="27"/>
      <c r="AA13" s="37" t="str">
        <f t="shared" si="0"/>
        <v/>
      </c>
      <c r="AB13" s="38" t="str">
        <f t="shared" si="1"/>
        <v/>
      </c>
      <c r="AC13" s="7" t="str">
        <f t="shared" si="2"/>
        <v/>
      </c>
      <c r="AD13" s="41"/>
      <c r="AF13" s="9"/>
      <c r="BG13" s="9" t="str">
        <f t="shared" si="4"/>
        <v>INCUMPLIDA</v>
      </c>
      <c r="BI13" s="1" t="str">
        <f t="shared" si="5"/>
        <v>ABIERTO</v>
      </c>
    </row>
    <row r="14" spans="1:63" ht="35.1" customHeight="1">
      <c r="A14" s="27"/>
      <c r="B14" s="27"/>
      <c r="C14" s="115" t="s">
        <v>80</v>
      </c>
      <c r="D14" s="27"/>
      <c r="E14" s="140"/>
      <c r="F14" s="27"/>
      <c r="G14" s="27">
        <v>10</v>
      </c>
      <c r="H14" s="126" t="s">
        <v>82</v>
      </c>
      <c r="I14" s="31" t="s">
        <v>120</v>
      </c>
      <c r="J14" s="23"/>
      <c r="K14" s="16"/>
      <c r="L14" s="16"/>
      <c r="M14" s="17"/>
      <c r="N14" s="115" t="s">
        <v>87</v>
      </c>
      <c r="O14" s="115" t="str">
        <f>IF(H14="","",VLOOKUP(H14,'[1]Procedimientos Publicar'!$C$6:$E$85,3,FALSE))</f>
        <v>SECRETARIA GENERAL</v>
      </c>
      <c r="P14" s="115" t="s">
        <v>88</v>
      </c>
      <c r="Q14" s="27"/>
      <c r="R14" s="27"/>
      <c r="S14" s="32"/>
      <c r="T14" s="35">
        <v>1</v>
      </c>
      <c r="U14" s="27"/>
      <c r="V14" s="18"/>
      <c r="W14" s="18"/>
      <c r="X14" s="36">
        <v>43830</v>
      </c>
      <c r="Y14" s="24" t="s">
        <v>121</v>
      </c>
      <c r="Z14" s="27"/>
      <c r="AA14" s="37" t="str">
        <f t="shared" si="0"/>
        <v/>
      </c>
      <c r="AB14" s="38" t="str">
        <f t="shared" si="1"/>
        <v/>
      </c>
      <c r="AC14" s="7" t="str">
        <f t="shared" si="2"/>
        <v/>
      </c>
      <c r="AD14" s="112" t="s">
        <v>122</v>
      </c>
      <c r="AF14" s="9"/>
      <c r="BG14" s="9" t="str">
        <f t="shared" si="4"/>
        <v>INCUMPLIDA</v>
      </c>
      <c r="BI14" s="1" t="str">
        <f t="shared" si="5"/>
        <v>ABIERTO</v>
      </c>
    </row>
    <row r="15" spans="1:63" ht="35.1" customHeight="1">
      <c r="A15" s="27"/>
      <c r="B15" s="27"/>
      <c r="C15" s="115" t="s">
        <v>80</v>
      </c>
      <c r="D15" s="27"/>
      <c r="E15" s="140"/>
      <c r="F15" s="27"/>
      <c r="G15" s="27">
        <v>11</v>
      </c>
      <c r="H15" s="126" t="s">
        <v>82</v>
      </c>
      <c r="I15" s="31" t="s">
        <v>123</v>
      </c>
      <c r="J15" s="23"/>
      <c r="K15" s="16"/>
      <c r="L15" s="16"/>
      <c r="M15" s="17"/>
      <c r="N15" s="115" t="s">
        <v>87</v>
      </c>
      <c r="O15" s="115" t="str">
        <f>IF(H15="","",VLOOKUP(H15,'[1]Procedimientos Publicar'!$C$6:$E$85,3,FALSE))</f>
        <v>SECRETARIA GENERAL</v>
      </c>
      <c r="P15" s="115" t="s">
        <v>88</v>
      </c>
      <c r="Q15" s="27"/>
      <c r="R15" s="27"/>
      <c r="S15" s="32"/>
      <c r="T15" s="35">
        <v>1</v>
      </c>
      <c r="U15" s="27"/>
      <c r="V15" s="18"/>
      <c r="W15" s="18"/>
      <c r="X15" s="36">
        <v>43830</v>
      </c>
      <c r="Y15" s="24" t="s">
        <v>121</v>
      </c>
      <c r="Z15" s="27"/>
      <c r="AA15" s="37" t="str">
        <f t="shared" si="0"/>
        <v/>
      </c>
      <c r="AB15" s="38" t="str">
        <f t="shared" si="1"/>
        <v/>
      </c>
      <c r="AC15" s="7" t="str">
        <f t="shared" si="2"/>
        <v/>
      </c>
      <c r="AD15" s="112" t="s">
        <v>122</v>
      </c>
      <c r="AF15" s="9"/>
      <c r="BG15" s="9" t="str">
        <f t="shared" si="4"/>
        <v>INCUMPLIDA</v>
      </c>
      <c r="BI15" s="1" t="str">
        <f t="shared" si="5"/>
        <v>ABIERTO</v>
      </c>
    </row>
    <row r="16" spans="1:63" ht="35.1" customHeight="1">
      <c r="A16" s="27"/>
      <c r="B16" s="27"/>
      <c r="C16" s="115" t="s">
        <v>80</v>
      </c>
      <c r="D16" s="27"/>
      <c r="E16" s="140"/>
      <c r="F16" s="27"/>
      <c r="G16" s="27">
        <v>12</v>
      </c>
      <c r="H16" s="126" t="s">
        <v>82</v>
      </c>
      <c r="I16" s="28" t="s">
        <v>124</v>
      </c>
      <c r="J16" s="29" t="s">
        <v>101</v>
      </c>
      <c r="K16" s="16" t="s">
        <v>102</v>
      </c>
      <c r="L16" s="16" t="s">
        <v>125</v>
      </c>
      <c r="M16" s="17">
        <v>1</v>
      </c>
      <c r="N16" s="115" t="s">
        <v>87</v>
      </c>
      <c r="O16" s="115" t="str">
        <f>IF(H16="","",VLOOKUP(H16,'[1]Procedimientos Publicar'!$C$6:$E$85,3,FALSE))</f>
        <v>SECRETARIA GENERAL</v>
      </c>
      <c r="P16" s="115" t="s">
        <v>88</v>
      </c>
      <c r="Q16" s="27"/>
      <c r="R16" s="27"/>
      <c r="S16" s="32"/>
      <c r="T16" s="35">
        <v>1</v>
      </c>
      <c r="U16" s="27"/>
      <c r="V16" s="18">
        <v>43617</v>
      </c>
      <c r="W16" s="18">
        <v>43830</v>
      </c>
      <c r="X16" s="36">
        <v>43830</v>
      </c>
      <c r="Y16" s="22" t="s">
        <v>104</v>
      </c>
      <c r="Z16" s="27">
        <v>1</v>
      </c>
      <c r="AA16" s="37">
        <f t="shared" si="0"/>
        <v>1</v>
      </c>
      <c r="AB16" s="38">
        <f t="shared" si="1"/>
        <v>1</v>
      </c>
      <c r="AC16" s="7" t="str">
        <f t="shared" si="2"/>
        <v>OK</v>
      </c>
      <c r="AD16" s="40" t="s">
        <v>126</v>
      </c>
      <c r="AF16" s="9" t="str">
        <f t="shared" si="3"/>
        <v>CUMPLIDA</v>
      </c>
      <c r="BG16" s="9" t="str">
        <f t="shared" si="4"/>
        <v>CUMPLIDA</v>
      </c>
      <c r="BI16" s="1" t="str">
        <f t="shared" si="5"/>
        <v>CERRADO</v>
      </c>
    </row>
    <row r="17" spans="1:61" ht="35.1" customHeight="1">
      <c r="A17" s="27"/>
      <c r="B17" s="27"/>
      <c r="C17" s="115" t="s">
        <v>80</v>
      </c>
      <c r="D17" s="27"/>
      <c r="E17" s="140"/>
      <c r="F17" s="27"/>
      <c r="G17" s="27">
        <v>13</v>
      </c>
      <c r="H17" s="126" t="s">
        <v>82</v>
      </c>
      <c r="I17" s="28" t="s">
        <v>127</v>
      </c>
      <c r="J17" s="29" t="s">
        <v>101</v>
      </c>
      <c r="K17" s="16" t="s">
        <v>102</v>
      </c>
      <c r="L17" s="16" t="s">
        <v>125</v>
      </c>
      <c r="M17" s="17">
        <v>1</v>
      </c>
      <c r="N17" s="115" t="s">
        <v>87</v>
      </c>
      <c r="O17" s="115" t="str">
        <f>IF(H17="","",VLOOKUP(H17,'[1]Procedimientos Publicar'!$C$6:$E$85,3,FALSE))</f>
        <v>SECRETARIA GENERAL</v>
      </c>
      <c r="P17" s="115" t="s">
        <v>88</v>
      </c>
      <c r="Q17" s="27"/>
      <c r="R17" s="27"/>
      <c r="S17" s="32"/>
      <c r="T17" s="35">
        <v>1</v>
      </c>
      <c r="U17" s="27"/>
      <c r="V17" s="18">
        <v>43617</v>
      </c>
      <c r="W17" s="18">
        <v>43830</v>
      </c>
      <c r="X17" s="36">
        <v>43830</v>
      </c>
      <c r="Y17" s="22" t="s">
        <v>104</v>
      </c>
      <c r="Z17" s="27">
        <v>1</v>
      </c>
      <c r="AA17" s="37">
        <f t="shared" si="0"/>
        <v>1</v>
      </c>
      <c r="AB17" s="38">
        <f t="shared" si="1"/>
        <v>1</v>
      </c>
      <c r="AC17" s="7" t="str">
        <f t="shared" si="2"/>
        <v>OK</v>
      </c>
      <c r="AD17" s="40" t="s">
        <v>126</v>
      </c>
      <c r="AF17" s="9" t="str">
        <f t="shared" si="3"/>
        <v>CUMPLIDA</v>
      </c>
      <c r="BG17" s="9" t="str">
        <f t="shared" si="4"/>
        <v>CUMPLIDA</v>
      </c>
      <c r="BI17" s="1" t="str">
        <f t="shared" si="5"/>
        <v>CERRADO</v>
      </c>
    </row>
    <row r="18" spans="1:61" ht="35.1" customHeight="1">
      <c r="A18" s="27"/>
      <c r="B18" s="27"/>
      <c r="C18" s="115" t="s">
        <v>80</v>
      </c>
      <c r="D18" s="27"/>
      <c r="E18" s="140"/>
      <c r="F18" s="27"/>
      <c r="G18" s="27">
        <v>14</v>
      </c>
      <c r="H18" s="126" t="s">
        <v>82</v>
      </c>
      <c r="I18" s="28" t="s">
        <v>128</v>
      </c>
      <c r="J18" s="29" t="s">
        <v>101</v>
      </c>
      <c r="K18" s="16" t="s">
        <v>102</v>
      </c>
      <c r="L18" s="16" t="s">
        <v>125</v>
      </c>
      <c r="M18" s="17">
        <v>1</v>
      </c>
      <c r="N18" s="115" t="s">
        <v>87</v>
      </c>
      <c r="O18" s="115" t="str">
        <f>IF(H18="","",VLOOKUP(H18,'[1]Procedimientos Publicar'!$C$6:$E$85,3,FALSE))</f>
        <v>SECRETARIA GENERAL</v>
      </c>
      <c r="P18" s="115" t="s">
        <v>88</v>
      </c>
      <c r="Q18" s="27"/>
      <c r="R18" s="27"/>
      <c r="S18" s="32"/>
      <c r="T18" s="35">
        <v>1</v>
      </c>
      <c r="U18" s="27"/>
      <c r="V18" s="18">
        <v>43617</v>
      </c>
      <c r="W18" s="18">
        <v>43830</v>
      </c>
      <c r="X18" s="36">
        <v>43830</v>
      </c>
      <c r="Y18" s="22" t="s">
        <v>104</v>
      </c>
      <c r="Z18" s="27">
        <v>1</v>
      </c>
      <c r="AA18" s="37">
        <f t="shared" si="0"/>
        <v>1</v>
      </c>
      <c r="AB18" s="38">
        <f t="shared" si="1"/>
        <v>1</v>
      </c>
      <c r="AC18" s="7" t="str">
        <f t="shared" si="2"/>
        <v>OK</v>
      </c>
      <c r="AD18" s="40" t="s">
        <v>126</v>
      </c>
      <c r="AF18" s="9" t="str">
        <f t="shared" si="3"/>
        <v>CUMPLIDA</v>
      </c>
      <c r="BG18" s="9" t="str">
        <f t="shared" si="4"/>
        <v>CUMPLIDA</v>
      </c>
      <c r="BI18" s="1" t="str">
        <f t="shared" si="5"/>
        <v>CERRADO</v>
      </c>
    </row>
    <row r="19" spans="1:61" ht="35.1" customHeight="1">
      <c r="A19" s="27"/>
      <c r="B19" s="27"/>
      <c r="C19" s="115" t="s">
        <v>80</v>
      </c>
      <c r="D19" s="27"/>
      <c r="E19" s="140"/>
      <c r="F19" s="27"/>
      <c r="G19" s="27">
        <v>15</v>
      </c>
      <c r="H19" s="126" t="s">
        <v>82</v>
      </c>
      <c r="I19" s="28" t="s">
        <v>129</v>
      </c>
      <c r="J19" s="29" t="s">
        <v>101</v>
      </c>
      <c r="K19" s="34" t="s">
        <v>130</v>
      </c>
      <c r="L19" s="16" t="s">
        <v>131</v>
      </c>
      <c r="M19" s="17">
        <v>1</v>
      </c>
      <c r="N19" s="115" t="s">
        <v>87</v>
      </c>
      <c r="O19" s="115" t="str">
        <f>IF(H19="","",VLOOKUP(H19,'[1]Procedimientos Publicar'!$C$6:$E$85,3,FALSE))</f>
        <v>SECRETARIA GENERAL</v>
      </c>
      <c r="P19" s="115" t="s">
        <v>88</v>
      </c>
      <c r="Q19" s="27"/>
      <c r="R19" s="27"/>
      <c r="S19" s="34"/>
      <c r="T19" s="35">
        <v>1</v>
      </c>
      <c r="U19" s="27"/>
      <c r="V19" s="18">
        <v>43831</v>
      </c>
      <c r="W19" s="18">
        <v>44104</v>
      </c>
      <c r="X19" s="36">
        <v>43830</v>
      </c>
      <c r="Y19" s="25"/>
      <c r="Z19" s="27"/>
      <c r="AA19" s="37" t="str">
        <f t="shared" si="0"/>
        <v/>
      </c>
      <c r="AB19" s="38" t="str">
        <f t="shared" si="1"/>
        <v/>
      </c>
      <c r="AC19" s="7" t="str">
        <f t="shared" si="2"/>
        <v/>
      </c>
      <c r="AD19" s="41"/>
      <c r="AF19" s="9"/>
      <c r="BG19" s="9" t="str">
        <f t="shared" si="4"/>
        <v>INCUMPLIDA</v>
      </c>
      <c r="BI19" s="1" t="str">
        <f t="shared" si="5"/>
        <v>ABIERTO</v>
      </c>
    </row>
    <row r="20" spans="1:61" ht="69" customHeight="1">
      <c r="C20" s="10"/>
      <c r="E20" s="134"/>
      <c r="H20" s="127"/>
      <c r="I20" s="63"/>
      <c r="J20" s="63"/>
      <c r="K20" s="20"/>
      <c r="L20" s="20"/>
      <c r="M20" s="50"/>
      <c r="N20" s="10"/>
      <c r="O20" s="10"/>
      <c r="P20" s="10"/>
      <c r="S20" s="20"/>
      <c r="T20" s="42"/>
      <c r="V20" s="14"/>
      <c r="W20" s="14"/>
      <c r="X20" s="5"/>
      <c r="Y20" s="21"/>
      <c r="AA20" s="6"/>
      <c r="AB20" s="8"/>
      <c r="AD20" s="55"/>
      <c r="AF20" s="125"/>
      <c r="BG20" s="125"/>
    </row>
    <row r="21" spans="1:61" ht="69" customHeight="1">
      <c r="C21" s="10"/>
      <c r="E21" s="134"/>
      <c r="H21" s="127"/>
      <c r="I21" s="63"/>
      <c r="J21" s="63"/>
      <c r="K21" s="20"/>
      <c r="L21" s="20"/>
      <c r="M21" s="50"/>
      <c r="N21" s="10"/>
      <c r="O21" s="10"/>
      <c r="P21" s="10"/>
      <c r="S21" s="20"/>
      <c r="T21" s="42"/>
      <c r="V21" s="14"/>
      <c r="W21" s="14"/>
      <c r="X21" s="5"/>
      <c r="Y21" s="65"/>
      <c r="AA21" s="6"/>
      <c r="AB21" s="8"/>
      <c r="AD21" s="45"/>
      <c r="BG21" s="125"/>
    </row>
    <row r="22" spans="1:61" ht="69" customHeight="1">
      <c r="C22" s="10"/>
      <c r="E22" s="134"/>
      <c r="H22" s="127"/>
      <c r="I22" s="63"/>
      <c r="J22" s="20"/>
      <c r="K22" s="20"/>
      <c r="L22" s="20"/>
      <c r="M22" s="50"/>
      <c r="N22" s="10"/>
      <c r="O22" s="10"/>
      <c r="P22" s="10"/>
      <c r="S22" s="20"/>
      <c r="T22" s="42"/>
      <c r="V22" s="14"/>
      <c r="W22" s="14"/>
      <c r="X22" s="5"/>
      <c r="Y22" s="65"/>
      <c r="AA22" s="6"/>
      <c r="AB22" s="8"/>
      <c r="AD22" s="45"/>
      <c r="BG22" s="125"/>
    </row>
    <row r="23" spans="1:61" ht="69" customHeight="1">
      <c r="C23" s="10"/>
      <c r="E23" s="134"/>
      <c r="H23" s="127"/>
      <c r="I23" s="66"/>
      <c r="J23" s="20"/>
      <c r="K23" s="21"/>
      <c r="L23" s="20"/>
      <c r="M23" s="50"/>
      <c r="N23" s="10"/>
      <c r="O23" s="10"/>
      <c r="P23" s="10"/>
      <c r="S23" s="21"/>
      <c r="T23" s="42"/>
      <c r="V23" s="14"/>
      <c r="W23" s="14"/>
      <c r="X23" s="5"/>
      <c r="Y23" s="65"/>
      <c r="AA23" s="6"/>
      <c r="AB23" s="8"/>
      <c r="AD23" s="45"/>
      <c r="BG23" s="125"/>
    </row>
    <row r="24" spans="1:61" ht="69" customHeight="1">
      <c r="C24" s="10"/>
      <c r="E24" s="134"/>
      <c r="H24" s="127"/>
      <c r="I24" s="63"/>
      <c r="J24" s="20"/>
      <c r="K24" s="21"/>
      <c r="L24" s="20"/>
      <c r="M24" s="50"/>
      <c r="N24" s="10"/>
      <c r="O24" s="10"/>
      <c r="P24" s="10"/>
      <c r="S24" s="21"/>
      <c r="T24" s="42"/>
      <c r="V24" s="14"/>
      <c r="W24" s="14"/>
      <c r="X24" s="5"/>
      <c r="Y24" s="65"/>
      <c r="AA24" s="6"/>
      <c r="AB24" s="8"/>
      <c r="AD24" s="45"/>
      <c r="BG24" s="125"/>
    </row>
    <row r="25" spans="1:61" ht="69" customHeight="1">
      <c r="C25" s="10"/>
      <c r="E25" s="134"/>
      <c r="H25" s="127"/>
      <c r="I25" s="64"/>
      <c r="J25" s="67"/>
      <c r="K25" s="20"/>
      <c r="L25" s="20"/>
      <c r="M25" s="50"/>
      <c r="N25" s="10"/>
      <c r="O25" s="10"/>
      <c r="P25" s="10"/>
      <c r="S25" s="20"/>
      <c r="T25" s="42"/>
      <c r="V25" s="14"/>
      <c r="W25" s="14"/>
      <c r="X25" s="5"/>
      <c r="Y25" s="68"/>
      <c r="AA25" s="6"/>
      <c r="AB25" s="8"/>
      <c r="AD25" s="21"/>
      <c r="AF25" s="125"/>
      <c r="BG25" s="125"/>
    </row>
    <row r="26" spans="1:61" ht="69" customHeight="1">
      <c r="C26" s="10"/>
      <c r="E26" s="134"/>
      <c r="H26" s="127"/>
      <c r="I26" s="64"/>
      <c r="J26" s="67"/>
      <c r="K26" s="20"/>
      <c r="L26" s="20"/>
      <c r="M26" s="50"/>
      <c r="N26" s="10"/>
      <c r="O26" s="10"/>
      <c r="P26" s="10"/>
      <c r="S26" s="20"/>
      <c r="T26" s="42"/>
      <c r="V26" s="14"/>
      <c r="W26" s="14"/>
      <c r="X26" s="5"/>
      <c r="Y26" s="68"/>
      <c r="AA26" s="6"/>
      <c r="AB26" s="8"/>
      <c r="AD26" s="21"/>
      <c r="AF26" s="125"/>
      <c r="BG26" s="125"/>
    </row>
    <row r="27" spans="1:61" ht="69" customHeight="1">
      <c r="C27" s="10"/>
      <c r="E27" s="134"/>
      <c r="H27" s="127"/>
      <c r="I27" s="55"/>
      <c r="J27" s="63"/>
      <c r="K27" s="20"/>
      <c r="L27" s="20"/>
      <c r="M27" s="50"/>
      <c r="N27" s="10"/>
      <c r="O27" s="10"/>
      <c r="P27" s="10"/>
      <c r="S27" s="20"/>
      <c r="T27" s="42"/>
      <c r="V27" s="14"/>
      <c r="W27" s="14"/>
      <c r="X27" s="5"/>
      <c r="Y27" s="21"/>
      <c r="AA27" s="6"/>
      <c r="AB27" s="8"/>
      <c r="AD27" s="55"/>
      <c r="AF27" s="125"/>
      <c r="BG27" s="125"/>
    </row>
    <row r="28" spans="1:61" ht="69" customHeight="1">
      <c r="C28" s="10"/>
      <c r="E28" s="134"/>
      <c r="H28" s="127"/>
      <c r="I28" s="55"/>
      <c r="J28" s="63"/>
      <c r="K28" s="20"/>
      <c r="L28" s="20"/>
      <c r="M28" s="50"/>
      <c r="N28" s="10"/>
      <c r="O28" s="10"/>
      <c r="P28" s="10"/>
      <c r="S28" s="20"/>
      <c r="T28" s="42"/>
      <c r="V28" s="14"/>
      <c r="W28" s="14"/>
      <c r="X28" s="5"/>
      <c r="Y28" s="21"/>
      <c r="AA28" s="6"/>
      <c r="AB28" s="8"/>
      <c r="AD28" s="55"/>
      <c r="AF28" s="125"/>
      <c r="BG28" s="125"/>
    </row>
    <row r="29" spans="1:61" ht="69" customHeight="1">
      <c r="C29" s="10"/>
      <c r="E29" s="134"/>
      <c r="H29" s="127"/>
      <c r="I29" s="55"/>
      <c r="J29" s="63"/>
      <c r="K29" s="20"/>
      <c r="L29" s="20"/>
      <c r="M29" s="50"/>
      <c r="N29" s="10"/>
      <c r="O29" s="10"/>
      <c r="P29" s="10"/>
      <c r="S29" s="20"/>
      <c r="T29" s="42"/>
      <c r="V29" s="14"/>
      <c r="W29" s="14"/>
      <c r="X29" s="5"/>
      <c r="Y29" s="21"/>
      <c r="AA29" s="6"/>
      <c r="AB29" s="8"/>
      <c r="AD29" s="55"/>
      <c r="AF29" s="125"/>
      <c r="BG29" s="125"/>
    </row>
    <row r="30" spans="1:61" ht="69" customHeight="1">
      <c r="C30" s="10"/>
      <c r="E30" s="134"/>
      <c r="H30" s="127"/>
      <c r="I30" s="55"/>
      <c r="J30" s="63"/>
      <c r="K30" s="21"/>
      <c r="L30" s="20"/>
      <c r="M30" s="50"/>
      <c r="N30" s="10"/>
      <c r="O30" s="10"/>
      <c r="P30" s="10"/>
      <c r="S30" s="21"/>
      <c r="T30" s="42"/>
      <c r="V30" s="14"/>
      <c r="W30" s="14"/>
      <c r="X30" s="5"/>
      <c r="Y30" s="65"/>
      <c r="AA30" s="6"/>
      <c r="AB30" s="8"/>
      <c r="AD30" s="45"/>
      <c r="BG30" s="125"/>
    </row>
    <row r="31" spans="1:61" ht="69" customHeight="1">
      <c r="C31" s="10"/>
      <c r="E31" s="135"/>
      <c r="H31" s="127"/>
      <c r="I31" s="55"/>
      <c r="N31" s="10"/>
      <c r="O31" s="10"/>
      <c r="P31" s="10"/>
      <c r="T31" s="42"/>
      <c r="X31" s="5"/>
      <c r="AA31" s="6"/>
      <c r="AB31" s="8"/>
      <c r="AF31" s="125"/>
      <c r="BG31" s="125"/>
    </row>
    <row r="32" spans="1:61" ht="69" customHeight="1">
      <c r="C32" s="10"/>
      <c r="E32" s="135"/>
      <c r="H32" s="127"/>
      <c r="I32" s="55"/>
      <c r="N32" s="10"/>
      <c r="O32" s="10"/>
      <c r="P32" s="10"/>
      <c r="T32" s="42"/>
      <c r="X32" s="5"/>
      <c r="AA32" s="6"/>
      <c r="AB32" s="8"/>
      <c r="AF32" s="125"/>
      <c r="BG32" s="125"/>
    </row>
    <row r="33" spans="3:59" ht="69" customHeight="1">
      <c r="C33" s="10"/>
      <c r="E33" s="135"/>
      <c r="H33" s="127"/>
      <c r="I33" s="69"/>
      <c r="N33" s="10"/>
      <c r="O33" s="10"/>
      <c r="P33" s="10"/>
      <c r="T33" s="42"/>
      <c r="X33" s="5"/>
      <c r="AA33" s="6"/>
      <c r="AB33" s="8"/>
      <c r="AF33" s="125"/>
      <c r="BG33" s="125"/>
    </row>
    <row r="34" spans="3:59" ht="69" customHeight="1">
      <c r="C34" s="10"/>
      <c r="E34" s="129"/>
      <c r="H34" s="57"/>
      <c r="I34" s="123"/>
      <c r="J34" s="123"/>
      <c r="K34" s="123"/>
      <c r="L34" s="70"/>
      <c r="N34" s="10"/>
      <c r="O34" s="10"/>
      <c r="P34" s="10"/>
      <c r="S34" s="123"/>
      <c r="T34" s="42"/>
      <c r="V34" s="128"/>
      <c r="W34" s="128"/>
      <c r="X34" s="5"/>
      <c r="Y34" s="123"/>
      <c r="AA34" s="6"/>
      <c r="AB34" s="8"/>
      <c r="AD34" s="58"/>
      <c r="AF34" s="125"/>
      <c r="BG34" s="125"/>
    </row>
    <row r="35" spans="3:59" ht="69" customHeight="1">
      <c r="C35" s="10"/>
      <c r="E35" s="129"/>
      <c r="H35" s="57"/>
      <c r="I35" s="72"/>
      <c r="J35" s="123"/>
      <c r="K35" s="123"/>
      <c r="L35" s="73"/>
      <c r="N35" s="10"/>
      <c r="O35" s="10"/>
      <c r="P35" s="10"/>
      <c r="S35" s="123"/>
      <c r="T35" s="42"/>
      <c r="V35" s="74"/>
      <c r="W35" s="75"/>
      <c r="X35" s="5"/>
      <c r="Y35" s="123"/>
      <c r="AA35" s="6"/>
      <c r="AB35" s="8"/>
      <c r="AD35" s="58"/>
      <c r="AF35" s="125"/>
      <c r="BG35" s="125"/>
    </row>
    <row r="36" spans="3:59" ht="69" customHeight="1">
      <c r="C36" s="10"/>
      <c r="E36" s="129"/>
      <c r="H36" s="57"/>
      <c r="I36" s="55"/>
      <c r="J36" s="55"/>
      <c r="K36" s="55"/>
      <c r="L36" s="69"/>
      <c r="N36" s="10"/>
      <c r="O36" s="10"/>
      <c r="P36" s="10"/>
      <c r="S36" s="55"/>
      <c r="T36" s="42"/>
      <c r="V36" s="128"/>
      <c r="W36" s="128"/>
      <c r="X36" s="5"/>
      <c r="Y36" s="123"/>
      <c r="AA36" s="6"/>
      <c r="AB36" s="8"/>
      <c r="AD36" s="123"/>
      <c r="BG36" s="125"/>
    </row>
    <row r="37" spans="3:59" ht="69" customHeight="1">
      <c r="C37" s="10"/>
      <c r="E37" s="134"/>
      <c r="H37" s="127"/>
      <c r="I37" s="61"/>
      <c r="J37" s="61"/>
      <c r="K37" s="61"/>
      <c r="L37" s="61"/>
      <c r="N37" s="10"/>
      <c r="O37" s="10"/>
      <c r="P37" s="127"/>
      <c r="S37" s="61"/>
      <c r="T37" s="42"/>
      <c r="V37" s="76"/>
      <c r="W37" s="76"/>
      <c r="X37" s="5"/>
      <c r="Y37" s="77"/>
      <c r="AA37" s="6"/>
      <c r="AB37" s="8"/>
      <c r="AD37" s="78"/>
      <c r="AF37" s="125"/>
      <c r="BG37" s="125"/>
    </row>
    <row r="38" spans="3:59" ht="69" customHeight="1">
      <c r="C38" s="10"/>
      <c r="E38" s="134"/>
      <c r="H38" s="127"/>
      <c r="I38" s="61"/>
      <c r="J38" s="79"/>
      <c r="K38" s="79"/>
      <c r="L38" s="79"/>
      <c r="N38" s="10"/>
      <c r="O38" s="10"/>
      <c r="P38" s="127"/>
      <c r="S38" s="79"/>
      <c r="T38" s="42"/>
      <c r="U38" s="79"/>
      <c r="V38" s="76"/>
      <c r="W38" s="76"/>
      <c r="X38" s="5"/>
      <c r="Y38" s="123"/>
      <c r="AA38" s="6"/>
      <c r="AB38" s="8"/>
      <c r="AD38" s="61"/>
      <c r="BG38" s="125"/>
    </row>
    <row r="39" spans="3:59" ht="69" customHeight="1">
      <c r="C39" s="10"/>
      <c r="E39" s="134"/>
      <c r="H39" s="127"/>
      <c r="I39" s="61"/>
      <c r="J39" s="79"/>
      <c r="K39" s="79"/>
      <c r="L39" s="79"/>
      <c r="N39" s="10"/>
      <c r="O39" s="10"/>
      <c r="P39" s="127"/>
      <c r="S39" s="79"/>
      <c r="T39" s="42"/>
      <c r="V39" s="76"/>
      <c r="W39" s="76"/>
      <c r="X39" s="5"/>
      <c r="Y39" s="123"/>
      <c r="AA39" s="6"/>
      <c r="AB39" s="8"/>
      <c r="AD39" s="123"/>
      <c r="AF39" s="125"/>
      <c r="BG39" s="125"/>
    </row>
    <row r="40" spans="3:59" ht="69" customHeight="1">
      <c r="C40" s="10"/>
      <c r="E40" s="134"/>
      <c r="H40" s="127"/>
      <c r="I40" s="61"/>
      <c r="J40" s="80"/>
      <c r="K40" s="61"/>
      <c r="L40" s="79"/>
      <c r="N40" s="10"/>
      <c r="O40" s="10"/>
      <c r="P40" s="79"/>
      <c r="S40" s="61"/>
      <c r="T40" s="42"/>
      <c r="V40" s="81"/>
      <c r="W40" s="81"/>
      <c r="X40" s="5"/>
      <c r="Y40" s="123"/>
      <c r="AA40" s="6"/>
      <c r="AB40" s="8"/>
      <c r="AD40" s="123"/>
      <c r="AF40" s="125"/>
      <c r="BG40" s="125"/>
    </row>
    <row r="41" spans="3:59" ht="69" customHeight="1">
      <c r="C41" s="10"/>
      <c r="E41" s="134"/>
      <c r="H41" s="127"/>
      <c r="I41" s="61"/>
      <c r="J41" s="79"/>
      <c r="K41" s="79"/>
      <c r="L41" s="79"/>
      <c r="N41" s="10"/>
      <c r="O41" s="10"/>
      <c r="P41" s="127"/>
      <c r="S41" s="79"/>
      <c r="T41" s="42"/>
      <c r="V41" s="76"/>
      <c r="W41" s="76"/>
      <c r="X41" s="5"/>
      <c r="Y41" s="123"/>
      <c r="AA41" s="6"/>
      <c r="AB41" s="8"/>
      <c r="AD41" s="58"/>
      <c r="AF41" s="125"/>
      <c r="BG41" s="125"/>
    </row>
    <row r="42" spans="3:59" ht="69" customHeight="1">
      <c r="C42" s="10"/>
      <c r="E42" s="136"/>
      <c r="H42" s="127"/>
      <c r="I42" s="55"/>
      <c r="J42" s="43"/>
      <c r="K42" s="43"/>
      <c r="L42" s="43"/>
      <c r="M42" s="44"/>
      <c r="N42" s="10"/>
      <c r="O42" s="10"/>
      <c r="P42" s="10"/>
      <c r="S42" s="43"/>
      <c r="T42" s="42"/>
      <c r="V42" s="14"/>
      <c r="W42" s="14"/>
      <c r="X42" s="5"/>
      <c r="Y42" s="11"/>
      <c r="AA42" s="6"/>
      <c r="AB42" s="8"/>
      <c r="AD42" s="59"/>
      <c r="AF42" s="125"/>
      <c r="BG42" s="125"/>
    </row>
    <row r="43" spans="3:59" ht="69" customHeight="1">
      <c r="C43" s="10"/>
      <c r="E43" s="136"/>
      <c r="H43" s="127"/>
      <c r="I43" s="55"/>
      <c r="J43" s="82"/>
      <c r="K43" s="43"/>
      <c r="L43" s="43"/>
      <c r="M43" s="46"/>
      <c r="N43" s="10"/>
      <c r="O43" s="10"/>
      <c r="P43" s="10"/>
      <c r="S43" s="43"/>
      <c r="T43" s="42"/>
      <c r="V43" s="47"/>
      <c r="W43" s="47"/>
      <c r="X43" s="5"/>
      <c r="Y43" s="11"/>
      <c r="AA43" s="6"/>
      <c r="AB43" s="8"/>
      <c r="AD43" s="59"/>
      <c r="AF43" s="125"/>
      <c r="BG43" s="125"/>
    </row>
    <row r="44" spans="3:59" ht="69" customHeight="1">
      <c r="C44" s="10"/>
      <c r="E44" s="136"/>
      <c r="H44" s="127"/>
      <c r="I44" s="69"/>
      <c r="J44" s="69"/>
      <c r="K44" s="11"/>
      <c r="L44" s="43"/>
      <c r="M44" s="44"/>
      <c r="N44" s="10"/>
      <c r="O44" s="10"/>
      <c r="P44" s="10"/>
      <c r="S44" s="11"/>
      <c r="T44" s="42"/>
      <c r="V44" s="14"/>
      <c r="W44" s="14"/>
      <c r="X44" s="5"/>
      <c r="Y44" s="11"/>
      <c r="AA44" s="6"/>
      <c r="AB44" s="8"/>
      <c r="AD44" s="13"/>
      <c r="AF44" s="125"/>
      <c r="BG44" s="125"/>
    </row>
    <row r="45" spans="3:59" ht="69" customHeight="1">
      <c r="C45" s="10"/>
      <c r="E45" s="136"/>
      <c r="H45" s="127"/>
      <c r="I45" s="83"/>
      <c r="J45" s="11"/>
      <c r="K45" s="11"/>
      <c r="L45" s="13"/>
      <c r="M45" s="49"/>
      <c r="N45" s="10"/>
      <c r="O45" s="10"/>
      <c r="P45" s="10"/>
      <c r="S45" s="11"/>
      <c r="T45" s="42"/>
      <c r="V45" s="14"/>
      <c r="W45" s="14"/>
      <c r="X45" s="5"/>
      <c r="Y45" s="11"/>
      <c r="AA45" s="6"/>
      <c r="AB45" s="8"/>
      <c r="AD45" s="59"/>
      <c r="AF45" s="125"/>
      <c r="BG45" s="125"/>
    </row>
    <row r="46" spans="3:59" ht="69" customHeight="1">
      <c r="C46" s="10"/>
      <c r="E46" s="136"/>
      <c r="H46" s="127"/>
      <c r="I46" s="55"/>
      <c r="J46" s="11"/>
      <c r="K46" s="11"/>
      <c r="L46" s="84"/>
      <c r="M46" s="50"/>
      <c r="N46" s="10"/>
      <c r="O46" s="10"/>
      <c r="P46" s="10"/>
      <c r="S46" s="11"/>
      <c r="T46" s="42"/>
      <c r="V46" s="14"/>
      <c r="W46" s="45"/>
      <c r="X46" s="5"/>
      <c r="Y46" s="11"/>
      <c r="AA46" s="6"/>
      <c r="AB46" s="8"/>
      <c r="AD46" s="13"/>
      <c r="AF46" s="125"/>
      <c r="BG46" s="125"/>
    </row>
    <row r="47" spans="3:59" ht="69" customHeight="1">
      <c r="C47" s="10"/>
      <c r="E47" s="136"/>
      <c r="H47" s="127"/>
      <c r="I47" s="69"/>
      <c r="J47" s="11"/>
      <c r="K47" s="20"/>
      <c r="L47" s="20"/>
      <c r="M47" s="44"/>
      <c r="N47" s="10"/>
      <c r="O47" s="10"/>
      <c r="P47" s="10"/>
      <c r="S47" s="20"/>
      <c r="T47" s="42"/>
      <c r="V47" s="14"/>
      <c r="W47" s="14"/>
      <c r="X47" s="5"/>
      <c r="Y47" s="11"/>
      <c r="AA47" s="6"/>
      <c r="AB47" s="8"/>
      <c r="AD47" s="13"/>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row>
    <row r="48" spans="3:59" ht="69" customHeight="1">
      <c r="C48" s="10"/>
      <c r="E48" s="136"/>
      <c r="H48" s="127"/>
      <c r="I48" s="55"/>
      <c r="J48" s="11"/>
      <c r="K48" s="11"/>
      <c r="L48" s="11"/>
      <c r="M48" s="49"/>
      <c r="N48" s="10"/>
      <c r="O48" s="10"/>
      <c r="P48" s="10"/>
      <c r="S48" s="11"/>
      <c r="T48" s="42"/>
      <c r="V48" s="14"/>
      <c r="W48" s="14"/>
      <c r="X48" s="5"/>
      <c r="Y48" s="11"/>
      <c r="AA48" s="6"/>
      <c r="AB48" s="8"/>
      <c r="AD48" s="13"/>
      <c r="AF48" s="125"/>
      <c r="BG48" s="125"/>
    </row>
    <row r="49" spans="3:59" ht="69" customHeight="1">
      <c r="C49" s="10"/>
      <c r="E49" s="136"/>
      <c r="H49" s="127"/>
      <c r="I49" s="55"/>
      <c r="J49" s="11"/>
      <c r="K49" s="11"/>
      <c r="L49" s="11"/>
      <c r="M49" s="49"/>
      <c r="N49" s="10"/>
      <c r="O49" s="10"/>
      <c r="P49" s="10"/>
      <c r="S49" s="11"/>
      <c r="T49" s="42"/>
      <c r="V49" s="14"/>
      <c r="W49" s="14"/>
      <c r="X49" s="5"/>
      <c r="Y49" s="11"/>
      <c r="AA49" s="6"/>
      <c r="AB49" s="8"/>
      <c r="AD49" s="13"/>
      <c r="AF49" s="125"/>
      <c r="BG49" s="125"/>
    </row>
    <row r="50" spans="3:59" ht="69" customHeight="1">
      <c r="C50" s="10"/>
      <c r="E50" s="136"/>
      <c r="H50" s="127"/>
      <c r="I50" s="55"/>
      <c r="J50" s="11"/>
      <c r="K50" s="11"/>
      <c r="L50" s="11"/>
      <c r="M50" s="49"/>
      <c r="N50" s="10"/>
      <c r="O50" s="10"/>
      <c r="P50" s="10"/>
      <c r="S50" s="11"/>
      <c r="T50" s="42"/>
      <c r="V50" s="14"/>
      <c r="W50" s="14"/>
      <c r="X50" s="5"/>
      <c r="Y50" s="11"/>
      <c r="AA50" s="6"/>
      <c r="AB50" s="8"/>
      <c r="AD50" s="49"/>
      <c r="AF50" s="125"/>
      <c r="BG50" s="125"/>
    </row>
    <row r="51" spans="3:59" ht="69" customHeight="1">
      <c r="C51" s="10"/>
      <c r="E51" s="136"/>
      <c r="H51" s="127"/>
      <c r="I51" s="55"/>
      <c r="J51" s="20"/>
      <c r="K51" s="20"/>
      <c r="L51" s="20"/>
      <c r="M51" s="50"/>
      <c r="N51" s="10"/>
      <c r="O51" s="10"/>
      <c r="P51" s="10"/>
      <c r="S51" s="20"/>
      <c r="T51" s="42"/>
      <c r="V51" s="14"/>
      <c r="W51" s="14"/>
      <c r="X51" s="5"/>
      <c r="Y51" s="11"/>
      <c r="AA51" s="6"/>
      <c r="AB51" s="8"/>
      <c r="AD51" s="13"/>
      <c r="AF51" s="125"/>
      <c r="BG51" s="125"/>
    </row>
    <row r="52" spans="3:59" ht="69" customHeight="1">
      <c r="C52" s="10"/>
      <c r="E52" s="134"/>
      <c r="H52" s="127"/>
      <c r="I52" s="61"/>
      <c r="J52" s="85"/>
      <c r="N52" s="10"/>
      <c r="O52" s="10"/>
      <c r="P52" s="10"/>
      <c r="T52" s="42"/>
      <c r="X52" s="5"/>
      <c r="Y52" s="56"/>
      <c r="AA52" s="6"/>
      <c r="AB52" s="8"/>
      <c r="AD52" s="11"/>
      <c r="AF52" s="125"/>
      <c r="BG52" s="125"/>
    </row>
    <row r="53" spans="3:59" ht="69" customHeight="1">
      <c r="C53" s="10"/>
      <c r="E53" s="134"/>
      <c r="H53" s="127"/>
      <c r="I53" s="55"/>
      <c r="J53" s="85"/>
      <c r="N53" s="10"/>
      <c r="O53" s="10"/>
      <c r="P53" s="10"/>
      <c r="T53" s="42"/>
      <c r="X53" s="5"/>
      <c r="Y53" s="56"/>
      <c r="AA53" s="6"/>
      <c r="AB53" s="8"/>
      <c r="AD53" s="11"/>
      <c r="AF53" s="125"/>
      <c r="BG53" s="125"/>
    </row>
    <row r="54" spans="3:59" ht="69" customHeight="1">
      <c r="C54" s="10"/>
      <c r="E54" s="134"/>
      <c r="H54" s="127"/>
      <c r="I54" s="55"/>
      <c r="J54" s="85"/>
      <c r="N54" s="10"/>
      <c r="O54" s="10"/>
      <c r="P54" s="10"/>
      <c r="T54" s="42"/>
      <c r="X54" s="5"/>
      <c r="Y54" s="56"/>
      <c r="AA54" s="6"/>
      <c r="AB54" s="8"/>
      <c r="AD54" s="11"/>
      <c r="AF54" s="125"/>
      <c r="BG54" s="125"/>
    </row>
    <row r="55" spans="3:59" ht="69" customHeight="1">
      <c r="C55" s="10"/>
      <c r="E55" s="134"/>
      <c r="H55" s="127"/>
      <c r="I55" s="55"/>
      <c r="J55" s="85"/>
      <c r="N55" s="10"/>
      <c r="O55" s="10"/>
      <c r="P55" s="10"/>
      <c r="T55" s="42"/>
      <c r="X55" s="5"/>
      <c r="Y55" s="56"/>
      <c r="AA55" s="6"/>
      <c r="AB55" s="8"/>
      <c r="AD55" s="11"/>
      <c r="AF55" s="125"/>
      <c r="BG55" s="125"/>
    </row>
    <row r="56" spans="3:59" ht="69" customHeight="1">
      <c r="C56" s="10"/>
      <c r="E56" s="129"/>
      <c r="H56" s="127"/>
      <c r="I56" s="64"/>
      <c r="N56" s="10"/>
      <c r="O56" s="10"/>
      <c r="P56" s="10"/>
      <c r="T56" s="42"/>
      <c r="X56" s="5"/>
      <c r="Y56" s="65"/>
      <c r="AA56" s="6"/>
      <c r="AB56" s="8"/>
      <c r="AF56" s="125"/>
      <c r="BG56" s="125"/>
    </row>
    <row r="57" spans="3:59" ht="69" customHeight="1">
      <c r="C57" s="10"/>
      <c r="E57" s="129"/>
      <c r="H57" s="127"/>
      <c r="I57" s="55"/>
      <c r="J57" s="56"/>
      <c r="K57" s="20"/>
      <c r="L57" s="15"/>
      <c r="M57" s="50"/>
      <c r="N57" s="10"/>
      <c r="O57" s="10"/>
      <c r="P57" s="10"/>
      <c r="T57" s="42"/>
      <c r="U57" s="20"/>
      <c r="V57" s="86"/>
      <c r="W57" s="86"/>
      <c r="X57" s="5"/>
      <c r="Y57" s="20"/>
      <c r="AA57" s="6"/>
      <c r="AB57" s="8"/>
      <c r="AF57" s="125"/>
      <c r="BG57" s="125"/>
    </row>
    <row r="58" spans="3:59" ht="69" customHeight="1">
      <c r="C58" s="10"/>
      <c r="E58" s="129"/>
      <c r="H58" s="127"/>
      <c r="I58" s="55"/>
      <c r="J58" s="56"/>
      <c r="K58" s="13"/>
      <c r="L58" s="52"/>
      <c r="M58" s="50"/>
      <c r="N58" s="10"/>
      <c r="O58" s="10"/>
      <c r="P58" s="10"/>
      <c r="T58" s="42"/>
      <c r="U58" s="13"/>
      <c r="V58" s="86"/>
      <c r="W58" s="86"/>
      <c r="X58" s="5"/>
      <c r="Y58" s="20"/>
      <c r="AA58" s="6"/>
      <c r="AB58" s="8"/>
      <c r="AF58" s="125"/>
      <c r="BG58" s="125"/>
    </row>
    <row r="59" spans="3:59" ht="69" customHeight="1">
      <c r="C59" s="10"/>
      <c r="E59" s="129"/>
      <c r="H59" s="127"/>
      <c r="I59" s="123"/>
      <c r="J59" s="56"/>
      <c r="K59" s="123"/>
      <c r="L59" s="53"/>
      <c r="M59" s="123"/>
      <c r="N59" s="10"/>
      <c r="O59" s="10"/>
      <c r="P59" s="88"/>
      <c r="T59" s="42"/>
      <c r="U59" s="123"/>
      <c r="V59" s="71"/>
      <c r="W59" s="54"/>
      <c r="X59" s="5"/>
      <c r="Y59" s="96"/>
      <c r="AA59" s="6"/>
      <c r="AB59" s="8"/>
      <c r="AF59" s="125"/>
      <c r="BG59" s="125"/>
    </row>
    <row r="60" spans="3:59" ht="69" customHeight="1">
      <c r="C60" s="10"/>
      <c r="E60" s="129"/>
      <c r="H60" s="127"/>
      <c r="I60" s="55"/>
      <c r="J60" s="52"/>
      <c r="K60" s="12"/>
      <c r="L60" s="52"/>
      <c r="M60" s="50"/>
      <c r="N60" s="10"/>
      <c r="O60" s="10"/>
      <c r="P60" s="10"/>
      <c r="T60" s="42"/>
      <c r="U60" s="12"/>
      <c r="V60" s="86"/>
      <c r="W60" s="86"/>
      <c r="X60" s="5"/>
      <c r="Y60" s="96"/>
      <c r="AA60" s="6"/>
      <c r="AB60" s="8"/>
      <c r="AF60" s="125"/>
      <c r="BG60" s="125"/>
    </row>
    <row r="61" spans="3:59" ht="69" customHeight="1">
      <c r="C61" s="10"/>
      <c r="E61" s="129"/>
      <c r="H61" s="127"/>
      <c r="I61" s="64"/>
      <c r="N61" s="10"/>
      <c r="O61" s="10"/>
      <c r="T61" s="42"/>
      <c r="X61" s="5"/>
      <c r="Y61" s="65"/>
      <c r="AA61" s="6"/>
      <c r="AB61" s="8"/>
      <c r="AF61" s="125"/>
      <c r="BG61" s="125"/>
    </row>
    <row r="62" spans="3:59" ht="69" customHeight="1">
      <c r="C62" s="10"/>
      <c r="E62" s="129"/>
      <c r="H62" s="127"/>
      <c r="I62" s="64"/>
      <c r="N62" s="10"/>
      <c r="O62" s="10"/>
      <c r="T62" s="42"/>
      <c r="X62" s="5"/>
      <c r="Y62" s="65"/>
      <c r="AA62" s="6"/>
      <c r="AB62" s="8"/>
      <c r="AF62" s="125"/>
      <c r="BG62" s="125"/>
    </row>
    <row r="63" spans="3:59" ht="69" customHeight="1">
      <c r="C63" s="10"/>
      <c r="E63" s="129"/>
      <c r="H63" s="127"/>
      <c r="I63" s="55"/>
      <c r="N63" s="10"/>
      <c r="O63" s="10"/>
      <c r="P63" s="88"/>
      <c r="T63" s="42"/>
      <c r="X63" s="5"/>
      <c r="Y63" s="60"/>
      <c r="AA63" s="6"/>
      <c r="AB63" s="8"/>
      <c r="AF63" s="125"/>
      <c r="BG63" s="125"/>
    </row>
    <row r="64" spans="3:59" ht="69" customHeight="1">
      <c r="C64" s="10"/>
      <c r="E64" s="129"/>
      <c r="H64" s="57"/>
      <c r="I64" s="79"/>
      <c r="J64" s="52"/>
      <c r="K64" s="13"/>
      <c r="L64" s="13"/>
      <c r="N64" s="10"/>
      <c r="O64" s="10"/>
      <c r="P64" s="10"/>
      <c r="T64" s="42"/>
      <c r="U64" s="13"/>
      <c r="V64" s="86"/>
      <c r="W64" s="86"/>
      <c r="X64" s="5"/>
      <c r="Y64" s="60"/>
      <c r="AA64" s="6"/>
      <c r="AB64" s="8"/>
      <c r="AF64" s="125"/>
      <c r="BG64" s="125"/>
    </row>
    <row r="65" spans="3:59" ht="69" customHeight="1">
      <c r="C65" s="10"/>
      <c r="E65" s="129"/>
      <c r="H65" s="57"/>
      <c r="I65" s="64"/>
      <c r="J65" s="89"/>
      <c r="N65" s="10"/>
      <c r="O65" s="10"/>
      <c r="P65" s="10"/>
      <c r="T65" s="42"/>
      <c r="X65" s="5"/>
      <c r="AA65" s="6"/>
      <c r="AB65" s="8"/>
      <c r="AF65" s="125"/>
      <c r="BG65" s="125"/>
    </row>
    <row r="66" spans="3:59" ht="69" customHeight="1">
      <c r="C66" s="10"/>
      <c r="E66" s="129"/>
      <c r="H66" s="57"/>
      <c r="I66" s="90"/>
      <c r="J66" s="52"/>
      <c r="K66" s="13"/>
      <c r="L66" s="13"/>
      <c r="N66" s="10"/>
      <c r="O66" s="10"/>
      <c r="P66" s="10"/>
      <c r="T66" s="42"/>
      <c r="U66" s="13"/>
      <c r="V66" s="86"/>
      <c r="W66" s="86"/>
      <c r="X66" s="5"/>
      <c r="Y66" s="58"/>
      <c r="AA66" s="6"/>
      <c r="AB66" s="8"/>
      <c r="AF66" s="125"/>
      <c r="BG66" s="125"/>
    </row>
    <row r="67" spans="3:59" ht="69" customHeight="1">
      <c r="C67" s="10"/>
      <c r="E67" s="129"/>
      <c r="H67" s="57"/>
      <c r="I67" s="79"/>
      <c r="J67" s="91"/>
      <c r="K67" s="91"/>
      <c r="N67" s="10"/>
      <c r="O67" s="10"/>
      <c r="P67" s="10"/>
      <c r="T67" s="42"/>
      <c r="X67" s="5"/>
      <c r="AA67" s="6"/>
      <c r="AB67" s="8"/>
      <c r="AF67" s="125"/>
      <c r="BG67" s="125"/>
    </row>
    <row r="68" spans="3:59" ht="69" customHeight="1">
      <c r="C68" s="10"/>
      <c r="E68" s="136"/>
      <c r="H68" s="57"/>
      <c r="I68" s="92"/>
      <c r="K68" s="129"/>
      <c r="M68" s="93"/>
      <c r="N68" s="10"/>
      <c r="O68" s="10"/>
      <c r="P68" s="10"/>
      <c r="T68" s="42"/>
      <c r="V68" s="75"/>
      <c r="W68" s="75"/>
      <c r="X68" s="5"/>
      <c r="Y68" s="51"/>
      <c r="AA68" s="6"/>
      <c r="AB68" s="8"/>
      <c r="AF68" s="125"/>
      <c r="BG68" s="125"/>
    </row>
    <row r="69" spans="3:59" ht="69" customHeight="1">
      <c r="C69" s="10"/>
      <c r="E69" s="136"/>
      <c r="H69" s="57"/>
      <c r="I69" s="94"/>
      <c r="K69" s="129"/>
      <c r="M69" s="93"/>
      <c r="N69" s="10"/>
      <c r="O69" s="10"/>
      <c r="P69" s="10"/>
      <c r="T69" s="42"/>
      <c r="V69" s="75"/>
      <c r="W69" s="75"/>
      <c r="X69" s="5"/>
      <c r="Y69" s="51"/>
      <c r="AA69" s="6"/>
      <c r="AB69" s="8"/>
      <c r="AF69" s="125"/>
      <c r="BG69" s="125"/>
    </row>
    <row r="70" spans="3:59" ht="69" customHeight="1">
      <c r="C70" s="10"/>
      <c r="E70" s="136"/>
      <c r="H70" s="57"/>
      <c r="I70" s="94"/>
      <c r="K70" s="73"/>
      <c r="M70" s="93"/>
      <c r="N70" s="10"/>
      <c r="O70" s="10"/>
      <c r="P70" s="88"/>
      <c r="T70" s="42"/>
      <c r="V70" s="75"/>
      <c r="W70" s="75"/>
      <c r="X70" s="5"/>
      <c r="Y70" s="51"/>
      <c r="AA70" s="6"/>
      <c r="AB70" s="8"/>
      <c r="AF70" s="125"/>
      <c r="BG70" s="125"/>
    </row>
    <row r="71" spans="3:59" ht="69" customHeight="1">
      <c r="C71" s="10"/>
      <c r="E71" s="136"/>
      <c r="H71" s="57"/>
      <c r="I71" s="95"/>
      <c r="M71" s="93"/>
      <c r="N71" s="10"/>
      <c r="O71" s="10"/>
      <c r="P71" s="10"/>
      <c r="T71" s="42"/>
      <c r="V71" s="75"/>
      <c r="W71" s="75"/>
      <c r="X71" s="5"/>
      <c r="Y71" s="65"/>
      <c r="AA71" s="6"/>
      <c r="AB71" s="8"/>
      <c r="AF71" s="125"/>
      <c r="BG71" s="125"/>
    </row>
    <row r="72" spans="3:59" ht="69" customHeight="1">
      <c r="C72" s="10"/>
      <c r="E72" s="136"/>
      <c r="H72" s="57"/>
      <c r="I72" s="95"/>
      <c r="M72" s="93"/>
      <c r="N72" s="10"/>
      <c r="O72" s="10"/>
      <c r="P72" s="10"/>
      <c r="T72" s="42"/>
      <c r="V72" s="75"/>
      <c r="W72" s="75"/>
      <c r="X72" s="5"/>
      <c r="Y72" s="65"/>
      <c r="AA72" s="6"/>
      <c r="AB72" s="8"/>
      <c r="AF72" s="125"/>
      <c r="BG72" s="125"/>
    </row>
    <row r="73" spans="3:59" ht="69" customHeight="1">
      <c r="C73" s="10"/>
      <c r="E73" s="136"/>
      <c r="H73" s="57"/>
      <c r="I73" s="94"/>
      <c r="M73" s="93"/>
      <c r="N73" s="10"/>
      <c r="O73" s="10"/>
      <c r="P73" s="87"/>
      <c r="T73" s="42"/>
      <c r="V73" s="75"/>
      <c r="W73" s="75"/>
      <c r="X73" s="5"/>
      <c r="Y73" s="51"/>
      <c r="AA73" s="6"/>
      <c r="AB73" s="8"/>
      <c r="AF73" s="125"/>
      <c r="BG73" s="125"/>
    </row>
    <row r="74" spans="3:59" ht="69" customHeight="1">
      <c r="C74" s="10"/>
      <c r="E74" s="136"/>
      <c r="H74" s="57"/>
      <c r="I74" s="94"/>
      <c r="M74" s="93"/>
      <c r="N74" s="10"/>
      <c r="O74" s="10"/>
      <c r="P74" s="87"/>
      <c r="T74" s="42"/>
      <c r="V74" s="75"/>
      <c r="W74" s="75"/>
      <c r="X74" s="5"/>
      <c r="Y74" s="51"/>
      <c r="AA74" s="6"/>
      <c r="AB74" s="8"/>
      <c r="AF74" s="125"/>
      <c r="BG74" s="125"/>
    </row>
    <row r="75" spans="3:59" ht="69" customHeight="1">
      <c r="C75" s="10"/>
      <c r="E75" s="136"/>
      <c r="H75" s="57"/>
      <c r="I75" s="94"/>
      <c r="J75" s="52"/>
      <c r="K75" s="10"/>
      <c r="L75" s="73"/>
      <c r="M75" s="93"/>
      <c r="N75" s="10"/>
      <c r="O75" s="10"/>
      <c r="P75" s="57"/>
      <c r="S75" s="10"/>
      <c r="T75" s="42"/>
      <c r="V75" s="86"/>
      <c r="W75" s="86"/>
      <c r="X75" s="5"/>
      <c r="Y75" s="51"/>
      <c r="AA75" s="6"/>
      <c r="AB75" s="8"/>
      <c r="AF75" s="125"/>
      <c r="BG75" s="125"/>
    </row>
    <row r="76" spans="3:59" ht="69" customHeight="1">
      <c r="C76" s="10"/>
      <c r="E76" s="136"/>
      <c r="H76" s="57"/>
      <c r="I76" s="96"/>
      <c r="J76" s="88"/>
      <c r="K76" s="88"/>
      <c r="L76" s="88"/>
      <c r="M76" s="57"/>
      <c r="N76" s="10"/>
      <c r="O76" s="10"/>
      <c r="P76" s="10"/>
      <c r="T76" s="42"/>
      <c r="V76" s="86"/>
      <c r="W76" s="86"/>
      <c r="X76" s="5"/>
      <c r="Y76" s="65"/>
      <c r="AA76" s="6"/>
      <c r="AB76" s="8"/>
      <c r="AF76" s="125"/>
      <c r="BG76" s="125"/>
    </row>
    <row r="77" spans="3:59" ht="69" customHeight="1">
      <c r="C77" s="10"/>
      <c r="E77" s="136"/>
      <c r="H77" s="57"/>
      <c r="I77" s="69"/>
      <c r="J77" s="52"/>
      <c r="K77" s="57"/>
      <c r="L77" s="57"/>
      <c r="M77" s="57"/>
      <c r="N77" s="10"/>
      <c r="O77" s="10"/>
      <c r="P77" s="57"/>
      <c r="S77" s="57"/>
      <c r="T77" s="42"/>
      <c r="V77" s="86"/>
      <c r="W77" s="86"/>
      <c r="X77" s="5"/>
      <c r="Y77" s="51"/>
      <c r="AA77" s="6"/>
      <c r="AB77" s="8"/>
      <c r="AF77" s="125"/>
      <c r="BG77" s="125"/>
    </row>
    <row r="78" spans="3:59" ht="69" customHeight="1">
      <c r="C78" s="10"/>
      <c r="E78" s="136"/>
      <c r="H78" s="57"/>
      <c r="I78" s="69"/>
      <c r="J78" s="52"/>
      <c r="K78" s="57"/>
      <c r="L78" s="57"/>
      <c r="M78" s="57"/>
      <c r="N78" s="10"/>
      <c r="O78" s="10"/>
      <c r="P78" s="57"/>
      <c r="S78" s="57"/>
      <c r="T78" s="42"/>
      <c r="V78" s="86"/>
      <c r="W78" s="86"/>
      <c r="X78" s="5"/>
      <c r="Y78" s="57"/>
      <c r="AA78" s="6"/>
      <c r="AB78" s="8"/>
      <c r="AF78" s="125"/>
      <c r="BG78" s="125"/>
    </row>
    <row r="79" spans="3:59" ht="69" customHeight="1">
      <c r="C79" s="10"/>
      <c r="E79" s="136"/>
      <c r="H79" s="57"/>
      <c r="I79" s="69"/>
      <c r="J79" s="52"/>
      <c r="K79" s="57"/>
      <c r="L79" s="57"/>
      <c r="M79" s="57"/>
      <c r="N79" s="10"/>
      <c r="O79" s="10"/>
      <c r="P79" s="57"/>
      <c r="S79" s="57"/>
      <c r="T79" s="42"/>
      <c r="V79" s="86"/>
      <c r="W79" s="86"/>
      <c r="X79" s="5"/>
      <c r="Y79" s="20"/>
      <c r="AA79" s="6"/>
      <c r="AB79" s="8"/>
      <c r="AF79" s="125"/>
      <c r="BG79" s="125"/>
    </row>
    <row r="80" spans="3:59" ht="69" customHeight="1">
      <c r="C80" s="10"/>
      <c r="E80" s="136"/>
      <c r="H80" s="57"/>
      <c r="I80" s="69"/>
      <c r="J80" s="52"/>
      <c r="K80" s="57"/>
      <c r="L80" s="57"/>
      <c r="M80" s="57"/>
      <c r="N80" s="10"/>
      <c r="O80" s="10"/>
      <c r="P80" s="57"/>
      <c r="S80" s="57"/>
      <c r="T80" s="42"/>
      <c r="V80" s="86"/>
      <c r="W80" s="86"/>
      <c r="X80" s="5"/>
      <c r="Y80" s="20"/>
      <c r="AA80" s="6"/>
      <c r="AB80" s="8"/>
      <c r="AF80" s="125"/>
      <c r="BG80" s="125"/>
    </row>
    <row r="81" spans="3:59" ht="69" customHeight="1">
      <c r="C81" s="10"/>
      <c r="E81" s="136"/>
      <c r="H81" s="57"/>
      <c r="I81" s="69"/>
      <c r="J81" s="52"/>
      <c r="K81" s="57"/>
      <c r="L81" s="57"/>
      <c r="M81" s="57"/>
      <c r="N81" s="10"/>
      <c r="O81" s="10"/>
      <c r="P81" s="57"/>
      <c r="S81" s="57"/>
      <c r="T81" s="42"/>
      <c r="V81" s="86"/>
      <c r="W81" s="86"/>
      <c r="X81" s="5"/>
      <c r="Y81" s="20"/>
      <c r="AA81" s="6"/>
      <c r="AB81" s="8"/>
      <c r="AF81" s="125"/>
      <c r="BG81" s="125"/>
    </row>
    <row r="82" spans="3:59" ht="69" customHeight="1">
      <c r="C82" s="10"/>
      <c r="E82" s="136"/>
      <c r="H82" s="57"/>
      <c r="I82" s="69"/>
      <c r="J82" s="52"/>
      <c r="K82" s="57"/>
      <c r="L82" s="57"/>
      <c r="M82" s="57"/>
      <c r="N82" s="10"/>
      <c r="O82" s="10"/>
      <c r="P82" s="57"/>
      <c r="S82" s="57"/>
      <c r="T82" s="42"/>
      <c r="V82" s="86"/>
      <c r="W82" s="86"/>
      <c r="X82" s="5"/>
      <c r="Y82" s="57"/>
      <c r="AA82" s="6"/>
      <c r="AB82" s="8"/>
      <c r="AF82" s="125"/>
      <c r="BG82" s="125"/>
    </row>
    <row r="83" spans="3:59" ht="69" customHeight="1">
      <c r="C83" s="10"/>
      <c r="E83" s="129"/>
      <c r="H83" s="127"/>
      <c r="I83" s="81"/>
      <c r="J83" s="52"/>
      <c r="N83" s="10"/>
      <c r="O83" s="10"/>
      <c r="P83" s="10"/>
      <c r="T83" s="42"/>
      <c r="X83" s="5"/>
      <c r="Y83" s="57"/>
      <c r="AA83" s="6"/>
      <c r="AB83" s="8"/>
      <c r="AF83" s="125"/>
      <c r="BG83" s="125"/>
    </row>
    <row r="84" spans="3:59" ht="69" customHeight="1">
      <c r="C84" s="10"/>
      <c r="E84" s="129"/>
      <c r="H84" s="127"/>
      <c r="I84" s="130"/>
      <c r="N84" s="10"/>
      <c r="O84" s="10"/>
      <c r="P84" s="10"/>
      <c r="T84" s="42"/>
      <c r="X84" s="5"/>
      <c r="AA84" s="6"/>
      <c r="AB84" s="8"/>
      <c r="AF84" s="125"/>
      <c r="BG84" s="125"/>
    </row>
    <row r="85" spans="3:59" ht="69" customHeight="1">
      <c r="C85" s="10"/>
      <c r="E85" s="129"/>
      <c r="H85" s="127"/>
      <c r="I85" s="81"/>
      <c r="J85" s="52"/>
      <c r="K85" s="57"/>
      <c r="L85" s="57"/>
      <c r="M85" s="57"/>
      <c r="N85" s="10"/>
      <c r="O85" s="10"/>
      <c r="P85" s="57"/>
      <c r="S85" s="57"/>
      <c r="T85" s="42"/>
      <c r="V85" s="86"/>
      <c r="W85" s="86"/>
      <c r="X85" s="5"/>
      <c r="Y85" s="57"/>
      <c r="AA85" s="6"/>
      <c r="AB85" s="8"/>
      <c r="AF85" s="125"/>
      <c r="BG85" s="125"/>
    </row>
    <row r="86" spans="3:59" ht="69" customHeight="1">
      <c r="C86" s="10"/>
      <c r="E86" s="129"/>
      <c r="H86" s="127"/>
      <c r="I86" s="81"/>
      <c r="J86" s="52"/>
      <c r="K86" s="57"/>
      <c r="L86" s="57"/>
      <c r="M86" s="102"/>
      <c r="N86" s="10"/>
      <c r="O86" s="10"/>
      <c r="P86" s="57"/>
      <c r="S86" s="57"/>
      <c r="T86" s="42"/>
      <c r="V86" s="86"/>
      <c r="W86" s="86"/>
      <c r="X86" s="5"/>
      <c r="Y86" s="57"/>
      <c r="AA86" s="6"/>
      <c r="AB86" s="8"/>
      <c r="AF86" s="125"/>
      <c r="BG86" s="125"/>
    </row>
    <row r="87" spans="3:59" ht="69" customHeight="1">
      <c r="C87" s="10"/>
      <c r="E87" s="129"/>
      <c r="H87" s="127"/>
      <c r="I87" s="81"/>
      <c r="J87" s="52"/>
      <c r="K87" s="57"/>
      <c r="L87" s="57"/>
      <c r="M87" s="102"/>
      <c r="N87" s="10"/>
      <c r="O87" s="10"/>
      <c r="P87" s="57"/>
      <c r="S87" s="57"/>
      <c r="T87" s="42"/>
      <c r="V87" s="86"/>
      <c r="W87" s="86"/>
      <c r="X87" s="5"/>
      <c r="Y87" s="57"/>
      <c r="AA87" s="6"/>
      <c r="AB87" s="8"/>
      <c r="AF87" s="125"/>
      <c r="BG87" s="125"/>
    </row>
    <row r="88" spans="3:59" ht="69" customHeight="1">
      <c r="C88" s="10"/>
      <c r="E88" s="129"/>
      <c r="H88" s="57"/>
      <c r="I88" s="60"/>
      <c r="J88" s="52"/>
      <c r="K88" s="57"/>
      <c r="L88" s="57"/>
      <c r="M88" s="102"/>
      <c r="N88" s="10"/>
      <c r="O88" s="10"/>
      <c r="P88" s="10"/>
      <c r="S88" s="57"/>
      <c r="T88" s="42"/>
      <c r="V88" s="86"/>
      <c r="W88" s="86"/>
      <c r="X88" s="5"/>
      <c r="Y88" s="57"/>
      <c r="AA88" s="6"/>
      <c r="AB88" s="8"/>
      <c r="AF88" s="125"/>
      <c r="BG88" s="125"/>
    </row>
    <row r="89" spans="3:59" ht="69" customHeight="1">
      <c r="C89" s="10"/>
      <c r="E89" s="129"/>
      <c r="H89" s="57"/>
      <c r="I89" s="60"/>
      <c r="J89" s="52"/>
      <c r="K89" s="57"/>
      <c r="L89" s="57"/>
      <c r="M89" s="102"/>
      <c r="N89" s="10"/>
      <c r="O89" s="10"/>
      <c r="P89" s="10"/>
      <c r="S89" s="57"/>
      <c r="T89" s="42"/>
      <c r="V89" s="86"/>
      <c r="W89" s="86"/>
      <c r="X89" s="5"/>
      <c r="Y89" s="57"/>
      <c r="AA89" s="6"/>
      <c r="AB89" s="8"/>
      <c r="AF89" s="125"/>
      <c r="BG89" s="125"/>
    </row>
    <row r="90" spans="3:59" ht="69" customHeight="1">
      <c r="C90" s="10"/>
      <c r="E90" s="129"/>
      <c r="H90" s="57"/>
      <c r="I90" s="59"/>
      <c r="J90" s="52"/>
      <c r="K90" s="57"/>
      <c r="L90" s="10"/>
      <c r="M90" s="102"/>
      <c r="N90" s="10"/>
      <c r="O90" s="10"/>
      <c r="P90" s="10"/>
      <c r="S90" s="57"/>
      <c r="T90" s="42"/>
      <c r="U90" s="57"/>
      <c r="V90" s="86"/>
      <c r="W90" s="86"/>
      <c r="X90" s="5"/>
      <c r="Y90" s="57"/>
      <c r="AA90" s="6"/>
      <c r="AB90" s="8"/>
      <c r="AF90" s="125"/>
      <c r="BG90" s="125"/>
    </row>
    <row r="91" spans="3:59" ht="69" customHeight="1">
      <c r="C91" s="10"/>
      <c r="E91" s="129"/>
      <c r="H91" s="57"/>
      <c r="I91" s="59"/>
      <c r="J91" s="52"/>
      <c r="K91" s="57"/>
      <c r="L91" s="10"/>
      <c r="M91" s="102"/>
      <c r="N91" s="10"/>
      <c r="O91" s="10"/>
      <c r="P91" s="10"/>
      <c r="S91" s="57"/>
      <c r="T91" s="42"/>
      <c r="U91" s="57"/>
      <c r="V91" s="86"/>
      <c r="W91" s="86"/>
      <c r="X91" s="5"/>
      <c r="Y91" s="57"/>
      <c r="AA91" s="6"/>
      <c r="AB91" s="8"/>
      <c r="AF91" s="125"/>
      <c r="BG91" s="125"/>
    </row>
    <row r="92" spans="3:59" ht="69" customHeight="1">
      <c r="C92" s="10"/>
      <c r="E92" s="129"/>
      <c r="H92" s="57"/>
      <c r="I92" s="59"/>
      <c r="J92" s="52"/>
      <c r="K92" s="57"/>
      <c r="L92" s="10"/>
      <c r="M92" s="102"/>
      <c r="N92" s="10"/>
      <c r="O92" s="10"/>
      <c r="P92" s="10"/>
      <c r="S92" s="57"/>
      <c r="T92" s="42"/>
      <c r="U92" s="57"/>
      <c r="V92" s="86"/>
      <c r="W92" s="86"/>
      <c r="X92" s="5"/>
      <c r="Y92" s="57"/>
      <c r="AA92" s="6"/>
      <c r="AB92" s="8"/>
      <c r="AF92" s="125"/>
      <c r="BG92" s="125"/>
    </row>
    <row r="93" spans="3:59" ht="69" customHeight="1">
      <c r="C93" s="10"/>
      <c r="E93" s="129"/>
      <c r="H93" s="57"/>
      <c r="I93" s="59"/>
      <c r="J93" s="52"/>
      <c r="K93" s="57"/>
      <c r="L93" s="10"/>
      <c r="M93" s="102"/>
      <c r="N93" s="10"/>
      <c r="O93" s="10"/>
      <c r="P93" s="10"/>
      <c r="S93" s="57"/>
      <c r="T93" s="42"/>
      <c r="U93" s="57"/>
      <c r="V93" s="86"/>
      <c r="W93" s="86"/>
      <c r="X93" s="5"/>
      <c r="Y93" s="57"/>
      <c r="AA93" s="6"/>
      <c r="AB93" s="8"/>
      <c r="AF93" s="125"/>
      <c r="BG93" s="125"/>
    </row>
    <row r="94" spans="3:59" ht="69" customHeight="1">
      <c r="C94" s="10"/>
      <c r="E94" s="129"/>
      <c r="H94" s="57"/>
      <c r="I94" s="59"/>
      <c r="J94" s="52"/>
      <c r="K94" s="52"/>
      <c r="L94" s="57"/>
      <c r="M94" s="131"/>
      <c r="N94" s="10"/>
      <c r="O94" s="10"/>
      <c r="P94" s="10"/>
      <c r="S94" s="52"/>
      <c r="T94" s="42"/>
      <c r="V94" s="86"/>
      <c r="W94" s="86"/>
      <c r="X94" s="5"/>
      <c r="Y94" s="57"/>
      <c r="Z94" s="8"/>
      <c r="AA94" s="6"/>
      <c r="AB94" s="8"/>
      <c r="AF94" s="125"/>
      <c r="BG94" s="125"/>
    </row>
    <row r="95" spans="3:59" ht="69" customHeight="1">
      <c r="C95" s="10"/>
      <c r="E95" s="129"/>
      <c r="H95" s="57"/>
      <c r="I95" s="59"/>
      <c r="J95" s="52"/>
      <c r="K95" s="52"/>
      <c r="L95" s="52"/>
      <c r="M95" s="102"/>
      <c r="N95" s="10"/>
      <c r="O95" s="10"/>
      <c r="P95" s="10"/>
      <c r="S95" s="52"/>
      <c r="T95" s="42"/>
      <c r="V95" s="86"/>
      <c r="W95" s="86"/>
      <c r="X95" s="5"/>
      <c r="Y95" s="57"/>
      <c r="AA95" s="6"/>
      <c r="AB95" s="8"/>
      <c r="AF95" s="125"/>
      <c r="BG95" s="125"/>
    </row>
    <row r="96" spans="3:59" ht="69" customHeight="1">
      <c r="C96" s="10"/>
      <c r="E96" s="135"/>
      <c r="H96" s="127"/>
      <c r="I96" s="55"/>
      <c r="N96" s="10"/>
      <c r="O96" s="10"/>
      <c r="P96" s="10"/>
      <c r="T96" s="42"/>
      <c r="X96" s="5"/>
      <c r="AA96" s="6"/>
      <c r="AB96" s="8"/>
      <c r="AF96" s="125"/>
      <c r="BG96" s="125"/>
    </row>
    <row r="97" spans="3:59" ht="69" customHeight="1">
      <c r="C97" s="10"/>
      <c r="E97" s="135"/>
      <c r="H97" s="127"/>
      <c r="I97" s="55"/>
      <c r="N97" s="10"/>
      <c r="O97" s="10"/>
      <c r="P97" s="10"/>
      <c r="T97" s="42"/>
      <c r="X97" s="5"/>
      <c r="AA97" s="6"/>
      <c r="AB97" s="8"/>
      <c r="AF97" s="125"/>
      <c r="BG97" s="125"/>
    </row>
    <row r="98" spans="3:59" ht="69" customHeight="1">
      <c r="C98" s="10"/>
      <c r="E98" s="135"/>
      <c r="H98" s="127"/>
      <c r="I98" s="55"/>
      <c r="N98" s="10"/>
      <c r="O98" s="10"/>
      <c r="P98" s="10"/>
      <c r="T98" s="42"/>
      <c r="X98" s="5"/>
      <c r="AA98" s="6"/>
      <c r="AB98" s="8"/>
      <c r="AF98" s="125"/>
      <c r="BG98" s="125"/>
    </row>
    <row r="99" spans="3:59" ht="69" customHeight="1">
      <c r="C99" s="10"/>
      <c r="E99" s="135"/>
      <c r="H99" s="127"/>
      <c r="I99" s="55"/>
      <c r="N99" s="10"/>
      <c r="O99" s="10"/>
      <c r="P99" s="10"/>
      <c r="T99" s="42"/>
      <c r="X99" s="5"/>
      <c r="AA99" s="6"/>
      <c r="AB99" s="8"/>
      <c r="AF99" s="125"/>
      <c r="BG99" s="125"/>
    </row>
    <row r="100" spans="3:59" ht="69" customHeight="1">
      <c r="C100" s="10"/>
      <c r="E100" s="135"/>
      <c r="H100" s="127"/>
      <c r="I100" s="55"/>
      <c r="N100" s="10"/>
      <c r="O100" s="10"/>
      <c r="P100" s="10"/>
      <c r="T100" s="42"/>
      <c r="X100" s="5"/>
      <c r="AA100" s="6"/>
      <c r="AB100" s="8"/>
      <c r="AF100" s="125"/>
      <c r="BG100" s="125"/>
    </row>
    <row r="101" spans="3:59" ht="69" customHeight="1">
      <c r="C101" s="10"/>
      <c r="E101" s="129"/>
      <c r="H101" s="57"/>
      <c r="I101" s="55"/>
      <c r="J101" s="20"/>
      <c r="K101" s="20"/>
      <c r="L101" s="20"/>
      <c r="N101" s="10"/>
      <c r="O101" s="10"/>
      <c r="P101" s="48"/>
      <c r="S101" s="20"/>
      <c r="T101" s="42"/>
      <c r="V101" s="97"/>
      <c r="W101" s="14"/>
      <c r="X101" s="5"/>
      <c r="Y101" s="58"/>
      <c r="AA101" s="6"/>
      <c r="AB101" s="8"/>
      <c r="AF101" s="125"/>
      <c r="BG101" s="125"/>
    </row>
    <row r="102" spans="3:59" ht="69" customHeight="1">
      <c r="C102" s="10"/>
      <c r="E102" s="129"/>
      <c r="H102" s="57"/>
      <c r="I102" s="55"/>
      <c r="K102" s="20"/>
      <c r="N102" s="10"/>
      <c r="O102" s="10"/>
      <c r="P102" s="48"/>
      <c r="S102" s="20"/>
      <c r="T102" s="42"/>
      <c r="V102" s="14"/>
      <c r="W102" s="97"/>
      <c r="X102" s="5"/>
      <c r="Y102" s="58"/>
      <c r="AA102" s="6"/>
      <c r="AB102" s="8"/>
      <c r="AF102" s="125"/>
      <c r="BG102" s="125"/>
    </row>
    <row r="103" spans="3:59" ht="69" customHeight="1">
      <c r="C103" s="10"/>
      <c r="E103" s="129"/>
      <c r="H103" s="57"/>
      <c r="I103" s="55"/>
      <c r="K103" s="20"/>
      <c r="N103" s="10"/>
      <c r="O103" s="10"/>
      <c r="P103" s="48"/>
      <c r="S103" s="20"/>
      <c r="T103" s="42"/>
      <c r="V103" s="97"/>
      <c r="W103" s="97"/>
      <c r="X103" s="5"/>
      <c r="Y103" s="58"/>
      <c r="AA103" s="6"/>
      <c r="AB103" s="8"/>
      <c r="AF103" s="125"/>
      <c r="BG103" s="125"/>
    </row>
    <row r="104" spans="3:59" ht="69" customHeight="1">
      <c r="C104" s="10"/>
      <c r="E104" s="136"/>
      <c r="G104" s="154"/>
      <c r="H104" s="127"/>
      <c r="I104" s="58"/>
      <c r="J104" s="60"/>
      <c r="K104" s="60"/>
      <c r="N104" s="10"/>
      <c r="O104" s="10"/>
      <c r="P104" s="57"/>
      <c r="T104" s="42"/>
      <c r="V104" s="98"/>
      <c r="W104" s="62"/>
      <c r="X104" s="5"/>
      <c r="Y104" s="58"/>
      <c r="AA104" s="6"/>
      <c r="AB104" s="8"/>
      <c r="AF104" s="125"/>
      <c r="BG104" s="125"/>
    </row>
    <row r="105" spans="3:59" ht="69" customHeight="1">
      <c r="C105" s="10"/>
      <c r="E105" s="136"/>
      <c r="G105" s="154"/>
      <c r="H105" s="127"/>
      <c r="I105" s="99"/>
      <c r="J105" s="99"/>
      <c r="K105" s="100"/>
      <c r="N105" s="10"/>
      <c r="O105" s="10"/>
      <c r="P105" s="57"/>
      <c r="T105" s="42"/>
      <c r="V105" s="98"/>
      <c r="W105" s="62"/>
      <c r="X105" s="5"/>
      <c r="Y105" s="58"/>
      <c r="AA105" s="6"/>
      <c r="AB105" s="8"/>
      <c r="AF105" s="125"/>
      <c r="BG105" s="125"/>
    </row>
    <row r="106" spans="3:59" ht="69" customHeight="1">
      <c r="C106" s="10"/>
      <c r="E106" s="136"/>
      <c r="G106" s="154"/>
      <c r="H106" s="127"/>
      <c r="I106" s="99"/>
      <c r="J106" s="99"/>
      <c r="K106" s="100"/>
      <c r="N106" s="10"/>
      <c r="O106" s="10"/>
      <c r="P106" s="57"/>
      <c r="T106" s="42"/>
      <c r="V106" s="98"/>
      <c r="W106" s="62"/>
      <c r="X106" s="5"/>
      <c r="Y106" s="58"/>
      <c r="AA106" s="6"/>
      <c r="AB106" s="8"/>
      <c r="AF106" s="125"/>
      <c r="BG106" s="125"/>
    </row>
    <row r="107" spans="3:59" ht="69" customHeight="1">
      <c r="C107" s="10"/>
      <c r="E107" s="136"/>
      <c r="G107" s="154"/>
      <c r="H107" s="127"/>
      <c r="I107" s="72"/>
      <c r="J107" s="101"/>
      <c r="K107" s="60"/>
      <c r="N107" s="10"/>
      <c r="O107" s="10"/>
      <c r="P107" s="102"/>
      <c r="T107" s="42"/>
      <c r="V107" s="26"/>
      <c r="W107" s="59"/>
      <c r="X107" s="5"/>
      <c r="Y107" s="58"/>
      <c r="AA107" s="6"/>
      <c r="AB107" s="8"/>
      <c r="AF107" s="125"/>
      <c r="BG107" s="125"/>
    </row>
    <row r="108" spans="3:59" ht="69" customHeight="1">
      <c r="C108" s="10"/>
      <c r="E108" s="136"/>
      <c r="G108" s="154"/>
      <c r="H108" s="127"/>
      <c r="I108" s="72"/>
      <c r="J108" s="78"/>
      <c r="K108" s="78"/>
      <c r="N108" s="10"/>
      <c r="O108" s="10"/>
      <c r="P108" s="57"/>
      <c r="T108" s="42"/>
      <c r="V108" s="98"/>
      <c r="W108" s="62"/>
      <c r="X108" s="5"/>
      <c r="Y108" s="58"/>
      <c r="AA108" s="6"/>
      <c r="AB108" s="8"/>
      <c r="AF108" s="125"/>
      <c r="BG108" s="125"/>
    </row>
    <row r="109" spans="3:59" ht="69" customHeight="1">
      <c r="C109" s="10"/>
      <c r="E109" s="136"/>
      <c r="G109" s="154"/>
      <c r="H109" s="127"/>
      <c r="I109" s="72"/>
      <c r="J109" s="78"/>
      <c r="K109" s="60"/>
      <c r="N109" s="10"/>
      <c r="O109" s="10"/>
      <c r="P109" s="57"/>
      <c r="T109" s="42"/>
      <c r="V109" s="98"/>
      <c r="W109" s="62"/>
      <c r="X109" s="5"/>
      <c r="Y109" s="58"/>
      <c r="AA109" s="6"/>
      <c r="AB109" s="8"/>
      <c r="AF109" s="125"/>
      <c r="BG109" s="125"/>
    </row>
    <row r="110" spans="3:59" ht="69" customHeight="1">
      <c r="C110" s="10"/>
      <c r="E110" s="136"/>
      <c r="G110" s="154"/>
      <c r="H110" s="127"/>
      <c r="I110" s="72"/>
      <c r="J110" s="69"/>
      <c r="K110" s="60"/>
      <c r="N110" s="10"/>
      <c r="O110" s="10"/>
      <c r="P110" s="57"/>
      <c r="T110" s="42"/>
      <c r="V110" s="98"/>
      <c r="W110" s="62"/>
      <c r="X110" s="5"/>
      <c r="Y110" s="58"/>
      <c r="AA110" s="6"/>
      <c r="AB110" s="8"/>
      <c r="AF110" s="125"/>
      <c r="BG110" s="125"/>
    </row>
    <row r="111" spans="3:59" ht="69" customHeight="1">
      <c r="C111" s="10"/>
      <c r="E111" s="136"/>
      <c r="G111" s="154"/>
      <c r="H111" s="127"/>
      <c r="I111" s="72"/>
      <c r="J111" s="78"/>
      <c r="K111" s="60"/>
      <c r="N111" s="10"/>
      <c r="O111" s="10"/>
      <c r="P111" s="57"/>
      <c r="T111" s="42"/>
      <c r="V111" s="98"/>
      <c r="W111" s="62"/>
      <c r="X111" s="5"/>
      <c r="Y111" s="58"/>
      <c r="AA111" s="6"/>
      <c r="AB111" s="8"/>
      <c r="AF111" s="125"/>
      <c r="BG111" s="125"/>
    </row>
    <row r="112" spans="3:59" ht="69" customHeight="1">
      <c r="C112" s="10"/>
      <c r="E112" s="136"/>
      <c r="H112" s="127"/>
      <c r="I112" s="103"/>
      <c r="J112" s="60"/>
      <c r="K112" s="60"/>
      <c r="N112" s="10"/>
      <c r="O112" s="10"/>
      <c r="P112" s="57"/>
      <c r="T112" s="42"/>
      <c r="V112" s="98"/>
      <c r="W112" s="104"/>
      <c r="X112" s="5"/>
      <c r="Y112" s="58"/>
      <c r="AA112" s="6"/>
      <c r="AB112" s="8"/>
      <c r="AF112" s="125"/>
      <c r="BG112" s="125"/>
    </row>
    <row r="113" spans="3:59" ht="69" customHeight="1">
      <c r="C113" s="10"/>
      <c r="E113" s="136"/>
      <c r="H113" s="127"/>
      <c r="I113" s="58"/>
      <c r="J113" s="60"/>
      <c r="K113" s="60"/>
      <c r="N113" s="10"/>
      <c r="O113" s="10"/>
      <c r="P113" s="57"/>
      <c r="T113" s="42"/>
      <c r="V113" s="98"/>
      <c r="W113" s="98"/>
      <c r="X113" s="5"/>
      <c r="Y113" s="58"/>
      <c r="AA113" s="6"/>
      <c r="AB113" s="8"/>
      <c r="AF113" s="125"/>
      <c r="BG113" s="125"/>
    </row>
    <row r="114" spans="3:59" ht="69" customHeight="1">
      <c r="C114" s="10"/>
      <c r="E114" s="136"/>
      <c r="H114" s="127"/>
      <c r="I114" s="58"/>
      <c r="J114" s="60"/>
      <c r="K114" s="60"/>
      <c r="N114" s="10"/>
      <c r="O114" s="10"/>
      <c r="P114" s="57"/>
      <c r="T114" s="42"/>
      <c r="V114" s="98"/>
      <c r="W114" s="104"/>
      <c r="X114" s="5"/>
      <c r="Y114" s="58"/>
      <c r="AA114" s="6"/>
      <c r="AB114" s="8"/>
      <c r="AF114" s="125"/>
      <c r="BG114" s="125"/>
    </row>
    <row r="115" spans="3:59" ht="69" customHeight="1">
      <c r="C115" s="10"/>
      <c r="E115" s="137"/>
      <c r="H115" s="57"/>
      <c r="I115" s="123"/>
      <c r="K115" s="11"/>
      <c r="N115" s="10"/>
      <c r="O115" s="10"/>
      <c r="P115" s="10"/>
      <c r="T115" s="42"/>
      <c r="X115" s="5"/>
      <c r="AA115" s="6"/>
      <c r="AB115" s="8"/>
      <c r="AF115" s="125"/>
      <c r="BG115" s="125"/>
    </row>
    <row r="116" spans="3:59" ht="69" customHeight="1">
      <c r="C116" s="10"/>
      <c r="E116" s="137"/>
      <c r="H116" s="57"/>
      <c r="I116" s="123"/>
      <c r="K116" s="11"/>
      <c r="N116" s="10"/>
      <c r="O116" s="10"/>
      <c r="P116" s="10"/>
      <c r="T116" s="42"/>
      <c r="X116" s="5"/>
      <c r="AA116" s="6"/>
      <c r="AB116" s="8"/>
      <c r="AF116" s="125"/>
      <c r="BG116" s="125"/>
    </row>
    <row r="117" spans="3:59" ht="69" customHeight="1">
      <c r="C117" s="10"/>
      <c r="E117" s="137"/>
      <c r="H117" s="57"/>
      <c r="I117" s="69"/>
      <c r="K117" s="11"/>
      <c r="N117" s="10"/>
      <c r="O117" s="10"/>
      <c r="P117" s="10"/>
      <c r="T117" s="42"/>
      <c r="X117" s="5"/>
      <c r="AA117" s="6"/>
      <c r="AB117" s="8"/>
      <c r="AF117" s="125"/>
      <c r="BG117" s="125"/>
    </row>
    <row r="118" spans="3:59" ht="69" customHeight="1">
      <c r="C118" s="10"/>
      <c r="E118" s="137"/>
      <c r="H118" s="57"/>
      <c r="I118" s="69"/>
      <c r="K118" s="11"/>
      <c r="N118" s="10"/>
      <c r="O118" s="10"/>
      <c r="P118" s="10"/>
      <c r="T118" s="42"/>
      <c r="X118" s="5"/>
      <c r="AA118" s="6"/>
      <c r="AB118" s="8"/>
      <c r="AF118" s="125"/>
      <c r="BG118" s="125"/>
    </row>
    <row r="119" spans="3:59" ht="69" customHeight="1">
      <c r="C119" s="10"/>
      <c r="E119" s="137"/>
      <c r="H119" s="57"/>
      <c r="I119" s="69"/>
      <c r="N119" s="10"/>
      <c r="O119" s="10"/>
      <c r="P119" s="10"/>
      <c r="T119" s="42"/>
      <c r="X119" s="5"/>
      <c r="AA119" s="6"/>
      <c r="AB119" s="8"/>
      <c r="AF119" s="125"/>
      <c r="BG119" s="125"/>
    </row>
    <row r="120" spans="3:59" ht="69" customHeight="1">
      <c r="C120" s="10"/>
      <c r="E120" s="137"/>
      <c r="H120" s="57"/>
      <c r="I120" s="72"/>
      <c r="N120" s="10"/>
      <c r="O120" s="10"/>
      <c r="P120" s="10"/>
      <c r="T120" s="42"/>
      <c r="X120" s="5"/>
      <c r="AA120" s="6"/>
      <c r="AB120" s="8"/>
      <c r="AF120" s="125"/>
      <c r="BG120" s="125"/>
    </row>
    <row r="121" spans="3:59" ht="69" customHeight="1">
      <c r="C121" s="10"/>
      <c r="E121" s="137"/>
      <c r="H121" s="57"/>
      <c r="I121" s="69"/>
      <c r="N121" s="10"/>
      <c r="O121" s="10"/>
      <c r="P121" s="10"/>
      <c r="T121" s="42"/>
      <c r="X121" s="5"/>
      <c r="AA121" s="6"/>
      <c r="AB121" s="8"/>
      <c r="AF121" s="125"/>
      <c r="BG121" s="125"/>
    </row>
    <row r="122" spans="3:59" ht="69" customHeight="1">
      <c r="C122" s="10"/>
      <c r="E122" s="137"/>
      <c r="H122" s="132"/>
      <c r="I122" s="69"/>
      <c r="N122" s="10"/>
      <c r="O122" s="10"/>
      <c r="P122" s="10"/>
      <c r="T122" s="42"/>
      <c r="X122" s="5"/>
      <c r="AA122" s="6"/>
      <c r="AB122" s="8"/>
      <c r="AF122" s="125"/>
      <c r="BG122" s="125"/>
    </row>
    <row r="123" spans="3:59" ht="69" customHeight="1">
      <c r="C123" s="10"/>
      <c r="E123" s="137"/>
      <c r="H123" s="57"/>
      <c r="I123" s="69"/>
      <c r="N123" s="10"/>
      <c r="O123" s="10"/>
      <c r="P123" s="10"/>
      <c r="T123" s="42"/>
      <c r="X123" s="5"/>
      <c r="AA123" s="6"/>
      <c r="AB123" s="8"/>
      <c r="AF123" s="125"/>
      <c r="BG123" s="125"/>
    </row>
    <row r="124" spans="3:59" ht="69" customHeight="1">
      <c r="C124" s="10"/>
      <c r="E124" s="137"/>
      <c r="H124" s="57"/>
      <c r="I124" s="69"/>
      <c r="N124" s="10"/>
      <c r="O124" s="10"/>
      <c r="P124" s="10"/>
      <c r="T124" s="42"/>
      <c r="X124" s="5"/>
      <c r="AA124" s="6"/>
      <c r="AB124" s="8"/>
      <c r="AF124" s="125"/>
      <c r="BG124" s="125"/>
    </row>
    <row r="125" spans="3:59" ht="69" customHeight="1">
      <c r="C125" s="10"/>
      <c r="E125" s="137"/>
      <c r="H125" s="57"/>
      <c r="I125" s="69"/>
      <c r="N125" s="10"/>
      <c r="O125" s="10"/>
      <c r="P125" s="10"/>
      <c r="T125" s="42"/>
      <c r="X125" s="5"/>
      <c r="AA125" s="6"/>
      <c r="AB125" s="8"/>
      <c r="AF125" s="125"/>
      <c r="BG125" s="125"/>
    </row>
    <row r="126" spans="3:59" ht="69" customHeight="1">
      <c r="C126" s="10"/>
      <c r="E126" s="136"/>
      <c r="H126" s="57"/>
      <c r="I126" s="55"/>
      <c r="N126" s="10"/>
      <c r="O126" s="10"/>
      <c r="P126" s="10"/>
      <c r="T126" s="42"/>
      <c r="X126" s="5"/>
      <c r="AA126" s="6"/>
      <c r="AB126" s="8"/>
      <c r="AF126" s="125"/>
      <c r="BG126" s="125"/>
    </row>
    <row r="127" spans="3:59" ht="69" customHeight="1">
      <c r="C127" s="10"/>
      <c r="E127" s="136"/>
      <c r="H127" s="57"/>
      <c r="I127" s="55"/>
      <c r="N127" s="10"/>
      <c r="O127" s="10"/>
      <c r="P127" s="10"/>
      <c r="T127" s="42"/>
      <c r="X127" s="5"/>
      <c r="AA127" s="6"/>
      <c r="AB127" s="8"/>
      <c r="AF127" s="125"/>
      <c r="BG127" s="125"/>
    </row>
    <row r="128" spans="3:59" ht="69" customHeight="1">
      <c r="C128" s="10"/>
      <c r="E128" s="136"/>
      <c r="H128" s="57"/>
      <c r="I128" s="69"/>
      <c r="N128" s="10"/>
      <c r="O128" s="10"/>
      <c r="P128" s="10"/>
      <c r="T128" s="42"/>
      <c r="X128" s="5"/>
      <c r="AA128" s="6"/>
      <c r="AB128" s="8"/>
      <c r="AF128" s="125"/>
      <c r="BG128" s="125"/>
    </row>
    <row r="129" spans="3:59" ht="69" customHeight="1">
      <c r="C129" s="10"/>
      <c r="E129" s="136"/>
      <c r="H129" s="57"/>
      <c r="I129" s="55"/>
      <c r="N129" s="10"/>
      <c r="O129" s="10"/>
      <c r="P129" s="10"/>
      <c r="T129" s="42"/>
      <c r="X129" s="5"/>
      <c r="AA129" s="6"/>
      <c r="AB129" s="8"/>
      <c r="AF129" s="125"/>
      <c r="BG129" s="125"/>
    </row>
    <row r="130" spans="3:59" ht="69" customHeight="1">
      <c r="C130" s="10"/>
      <c r="E130" s="136"/>
      <c r="H130" s="57"/>
      <c r="I130" s="69"/>
      <c r="N130" s="10"/>
      <c r="O130" s="10"/>
      <c r="P130" s="10"/>
      <c r="T130" s="42"/>
      <c r="X130" s="5"/>
      <c r="AA130" s="6"/>
      <c r="AB130" s="8"/>
      <c r="AF130" s="125"/>
      <c r="BG130" s="125"/>
    </row>
    <row r="131" spans="3:59" ht="69" customHeight="1">
      <c r="C131" s="10"/>
      <c r="E131" s="136"/>
      <c r="H131" s="57"/>
      <c r="I131" s="55"/>
      <c r="N131" s="10"/>
      <c r="O131" s="10"/>
      <c r="P131" s="10"/>
      <c r="T131" s="42"/>
      <c r="X131" s="5"/>
      <c r="AA131" s="6"/>
      <c r="AB131" s="8"/>
      <c r="AF131" s="125"/>
      <c r="BG131" s="125"/>
    </row>
    <row r="132" spans="3:59" ht="69" customHeight="1">
      <c r="C132" s="10"/>
      <c r="E132" s="136"/>
      <c r="H132" s="57"/>
      <c r="I132" s="69"/>
      <c r="N132" s="10"/>
      <c r="O132" s="10"/>
      <c r="P132" s="10"/>
      <c r="T132" s="42"/>
      <c r="X132" s="5"/>
      <c r="AA132" s="6"/>
      <c r="AB132" s="8"/>
      <c r="AF132" s="125"/>
      <c r="BG132" s="125"/>
    </row>
    <row r="133" spans="3:59" ht="69" customHeight="1">
      <c r="C133" s="10"/>
      <c r="E133" s="136"/>
      <c r="H133" s="57"/>
      <c r="I133" s="55"/>
      <c r="N133" s="10"/>
      <c r="O133" s="10"/>
      <c r="P133" s="10"/>
      <c r="T133" s="42"/>
      <c r="X133" s="5"/>
      <c r="AA133" s="6"/>
      <c r="AB133" s="8"/>
      <c r="AF133" s="125"/>
      <c r="BG133" s="125"/>
    </row>
    <row r="134" spans="3:59" ht="69" customHeight="1">
      <c r="C134" s="10"/>
      <c r="E134" s="136"/>
      <c r="H134" s="57"/>
      <c r="I134" s="55"/>
      <c r="N134" s="10"/>
      <c r="O134" s="10"/>
      <c r="P134" s="10"/>
      <c r="T134" s="42"/>
      <c r="X134" s="5"/>
      <c r="AA134" s="6"/>
      <c r="AB134" s="8"/>
      <c r="AF134" s="125"/>
      <c r="BG134" s="125"/>
    </row>
    <row r="135" spans="3:59" ht="69" customHeight="1">
      <c r="C135" s="10"/>
      <c r="E135" s="138"/>
      <c r="H135" s="127"/>
      <c r="I135" s="105"/>
      <c r="J135" s="105"/>
      <c r="K135" s="57"/>
      <c r="L135" s="57"/>
      <c r="M135" s="102"/>
      <c r="N135" s="10"/>
      <c r="O135" s="10"/>
      <c r="P135" s="108"/>
      <c r="T135" s="42"/>
      <c r="W135" s="106"/>
      <c r="X135" s="5"/>
      <c r="Y135" s="58"/>
      <c r="AA135" s="6"/>
      <c r="AB135" s="8"/>
      <c r="AF135" s="125"/>
      <c r="BG135" s="125"/>
    </row>
    <row r="136" spans="3:59" ht="69" customHeight="1">
      <c r="C136" s="10"/>
      <c r="E136" s="138"/>
      <c r="G136" s="154"/>
      <c r="H136" s="127"/>
      <c r="I136" s="105"/>
      <c r="J136" s="124"/>
      <c r="K136" s="57"/>
      <c r="L136" s="102"/>
      <c r="M136" s="102"/>
      <c r="N136" s="10"/>
      <c r="O136" s="10"/>
      <c r="P136" s="108"/>
      <c r="T136" s="42"/>
      <c r="W136" s="106"/>
      <c r="X136" s="5"/>
      <c r="Y136" s="58"/>
      <c r="AA136" s="6"/>
      <c r="AB136" s="8"/>
      <c r="AF136" s="125"/>
      <c r="BG136" s="125"/>
    </row>
    <row r="137" spans="3:59" ht="69" customHeight="1">
      <c r="C137" s="10"/>
      <c r="E137" s="138"/>
      <c r="G137" s="154"/>
      <c r="H137" s="127"/>
      <c r="I137" s="57"/>
      <c r="J137" s="124"/>
      <c r="K137" s="57"/>
      <c r="L137" s="57"/>
      <c r="M137" s="102"/>
      <c r="N137" s="10"/>
      <c r="O137" s="10"/>
      <c r="P137" s="108"/>
      <c r="T137" s="42"/>
      <c r="W137" s="106"/>
      <c r="X137" s="5"/>
      <c r="Y137" s="58"/>
      <c r="AA137" s="6"/>
      <c r="AB137" s="8"/>
      <c r="AF137" s="125"/>
      <c r="BG137" s="125"/>
    </row>
    <row r="138" spans="3:59" ht="69" customHeight="1">
      <c r="C138" s="10"/>
      <c r="E138" s="138"/>
      <c r="G138" s="154"/>
      <c r="H138" s="127"/>
      <c r="I138" s="57"/>
      <c r="J138" s="124"/>
      <c r="K138" s="57"/>
      <c r="L138" s="57"/>
      <c r="M138" s="102"/>
      <c r="N138" s="10"/>
      <c r="O138" s="10"/>
      <c r="P138" s="108"/>
      <c r="T138" s="42"/>
      <c r="W138" s="106"/>
      <c r="X138" s="5"/>
      <c r="Y138" s="58"/>
      <c r="AA138" s="6"/>
      <c r="AB138" s="8"/>
      <c r="AF138" s="125"/>
      <c r="BG138" s="125"/>
    </row>
    <row r="139" spans="3:59" ht="69" customHeight="1">
      <c r="C139" s="10"/>
      <c r="E139" s="138"/>
      <c r="H139" s="127"/>
      <c r="I139" s="105"/>
      <c r="J139" s="57"/>
      <c r="K139" s="57"/>
      <c r="L139" s="57"/>
      <c r="M139" s="102"/>
      <c r="N139" s="10"/>
      <c r="O139" s="10"/>
      <c r="P139" s="108"/>
      <c r="T139" s="42"/>
      <c r="W139" s="106"/>
      <c r="X139" s="5"/>
      <c r="Y139" s="58"/>
      <c r="AA139" s="6"/>
      <c r="AB139" s="8"/>
      <c r="AF139" s="125"/>
      <c r="BG139" s="125"/>
    </row>
    <row r="140" spans="3:59" ht="69" customHeight="1">
      <c r="C140" s="10"/>
      <c r="E140" s="138"/>
      <c r="H140" s="127"/>
      <c r="I140" s="57"/>
      <c r="J140" s="57"/>
      <c r="K140" s="57"/>
      <c r="L140" s="57"/>
      <c r="M140" s="102"/>
      <c r="N140" s="10"/>
      <c r="O140" s="10"/>
      <c r="P140" s="108"/>
      <c r="T140" s="42"/>
      <c r="W140" s="106"/>
      <c r="X140" s="5"/>
      <c r="Y140" s="58"/>
      <c r="AA140" s="6"/>
      <c r="AB140" s="8"/>
      <c r="AF140" s="125"/>
      <c r="BG140" s="125"/>
    </row>
    <row r="141" spans="3:59" ht="69" customHeight="1">
      <c r="C141" s="10"/>
      <c r="E141" s="138"/>
      <c r="H141" s="127"/>
      <c r="I141" s="107"/>
      <c r="J141" s="107"/>
      <c r="K141" s="107"/>
      <c r="L141" s="107"/>
      <c r="M141" s="108"/>
      <c r="N141" s="10"/>
      <c r="O141" s="10"/>
      <c r="P141" s="108"/>
      <c r="T141" s="42"/>
      <c r="W141" s="106"/>
      <c r="X141" s="5"/>
      <c r="Y141" s="58"/>
      <c r="AA141" s="6"/>
      <c r="AB141" s="8"/>
      <c r="AF141" s="125"/>
      <c r="BG141" s="125"/>
    </row>
    <row r="142" spans="3:59" ht="69" customHeight="1">
      <c r="C142" s="10"/>
      <c r="E142" s="138"/>
      <c r="H142" s="127"/>
      <c r="I142" s="108"/>
      <c r="J142" s="108"/>
      <c r="K142" s="108"/>
      <c r="L142" s="108"/>
      <c r="M142" s="108"/>
      <c r="N142" s="10"/>
      <c r="O142" s="10"/>
      <c r="P142" s="108"/>
      <c r="T142" s="42"/>
      <c r="W142" s="109"/>
      <c r="X142" s="5"/>
      <c r="Y142" s="58"/>
      <c r="AA142" s="6"/>
      <c r="AB142" s="8"/>
      <c r="AF142" s="125"/>
      <c r="BG142" s="125"/>
    </row>
    <row r="143" spans="3:59" ht="69" customHeight="1">
      <c r="C143" s="10"/>
      <c r="E143" s="134"/>
      <c r="H143" s="57"/>
      <c r="I143" s="78"/>
      <c r="N143" s="10"/>
      <c r="O143" s="10"/>
      <c r="P143" s="10"/>
      <c r="T143" s="42"/>
      <c r="X143" s="5"/>
      <c r="Y143" s="60"/>
      <c r="AA143" s="6"/>
      <c r="AB143" s="8"/>
      <c r="AF143" s="125"/>
      <c r="BG143" s="125"/>
    </row>
    <row r="144" spans="3:59" ht="69" customHeight="1">
      <c r="C144" s="10"/>
      <c r="E144" s="134"/>
      <c r="H144" s="57"/>
      <c r="I144" s="78"/>
      <c r="N144" s="10"/>
      <c r="O144" s="10"/>
      <c r="P144" s="10"/>
      <c r="T144" s="42"/>
      <c r="X144" s="5"/>
      <c r="Y144" s="60"/>
      <c r="AA144" s="6"/>
      <c r="AB144" s="8"/>
      <c r="AF144" s="125"/>
      <c r="BG144" s="125"/>
    </row>
    <row r="145" spans="3:59" ht="69" customHeight="1">
      <c r="C145" s="10"/>
      <c r="E145" s="134"/>
      <c r="H145" s="57"/>
      <c r="I145" s="78"/>
      <c r="N145" s="10"/>
      <c r="O145" s="10"/>
      <c r="P145" s="10"/>
      <c r="T145" s="42"/>
      <c r="X145" s="5"/>
      <c r="Y145" s="60"/>
      <c r="AA145" s="6"/>
      <c r="AB145" s="8"/>
      <c r="AF145" s="125"/>
      <c r="BG145" s="125"/>
    </row>
    <row r="146" spans="3:59" ht="69" customHeight="1">
      <c r="C146" s="10"/>
      <c r="E146" s="134"/>
      <c r="H146" s="57"/>
      <c r="I146" s="78"/>
      <c r="N146" s="10"/>
      <c r="O146" s="10"/>
      <c r="P146" s="10"/>
      <c r="T146" s="42"/>
      <c r="X146" s="5"/>
      <c r="Y146" s="60"/>
      <c r="AA146" s="6"/>
      <c r="AB146" s="8"/>
      <c r="AF146" s="125"/>
      <c r="BG146" s="125"/>
    </row>
    <row r="147" spans="3:59" ht="69" customHeight="1">
      <c r="C147" s="10"/>
      <c r="E147" s="134"/>
      <c r="H147" s="57"/>
      <c r="I147" s="78"/>
      <c r="N147" s="10"/>
      <c r="O147" s="10"/>
      <c r="P147" s="10"/>
      <c r="T147" s="42"/>
      <c r="X147" s="5"/>
      <c r="Y147" s="110"/>
      <c r="AA147" s="6"/>
      <c r="AB147" s="8"/>
      <c r="AF147" s="125"/>
      <c r="BG147" s="125"/>
    </row>
    <row r="148" spans="3:59" ht="69" customHeight="1">
      <c r="C148" s="10"/>
      <c r="E148" s="134"/>
      <c r="H148" s="57"/>
      <c r="I148" s="78"/>
      <c r="N148" s="10"/>
      <c r="O148" s="10"/>
      <c r="P148" s="10"/>
      <c r="T148" s="42"/>
      <c r="X148" s="5"/>
      <c r="Y148" s="60"/>
      <c r="AA148" s="6"/>
      <c r="AB148" s="8"/>
      <c r="AF148" s="125"/>
      <c r="BG148" s="125"/>
    </row>
    <row r="149" spans="3:59" ht="69" customHeight="1">
      <c r="C149" s="10"/>
      <c r="E149" s="134"/>
      <c r="H149" s="57"/>
      <c r="I149" s="78"/>
      <c r="N149" s="10"/>
      <c r="O149" s="10"/>
      <c r="P149" s="10"/>
      <c r="T149" s="42"/>
      <c r="X149" s="5"/>
      <c r="Y149" s="60"/>
      <c r="AA149" s="6"/>
      <c r="AB149" s="8"/>
      <c r="AF149" s="125"/>
      <c r="BG149" s="125"/>
    </row>
    <row r="150" spans="3:59" ht="69" customHeight="1">
      <c r="C150" s="10"/>
      <c r="E150" s="134"/>
      <c r="H150" s="57"/>
      <c r="I150" s="78"/>
      <c r="N150" s="10"/>
      <c r="O150" s="10"/>
      <c r="P150" s="10"/>
      <c r="T150" s="42"/>
      <c r="X150" s="5"/>
      <c r="Y150" s="60"/>
      <c r="AA150" s="6"/>
      <c r="AB150" s="8"/>
      <c r="AF150" s="125"/>
      <c r="BG150" s="125"/>
    </row>
    <row r="151" spans="3:59" ht="69" customHeight="1">
      <c r="C151" s="10"/>
      <c r="E151" s="134"/>
      <c r="H151" s="57"/>
      <c r="I151" s="60"/>
      <c r="N151" s="10"/>
      <c r="O151" s="10"/>
      <c r="P151" s="10"/>
      <c r="T151" s="42"/>
      <c r="X151" s="5"/>
      <c r="Y151" s="60"/>
      <c r="AA151" s="6"/>
      <c r="AB151" s="8"/>
      <c r="AF151" s="125"/>
      <c r="BG151" s="125"/>
    </row>
    <row r="152" spans="3:59" ht="69" customHeight="1">
      <c r="C152" s="10"/>
      <c r="E152" s="134"/>
      <c r="H152" s="57"/>
      <c r="I152" s="60"/>
      <c r="N152" s="10"/>
      <c r="O152" s="10"/>
      <c r="P152" s="10"/>
      <c r="T152" s="42"/>
      <c r="X152" s="5"/>
      <c r="Y152" s="60"/>
      <c r="AA152" s="6"/>
      <c r="AB152" s="8"/>
      <c r="AF152" s="125"/>
      <c r="BG152" s="125"/>
    </row>
    <row r="153" spans="3:59" ht="69" customHeight="1">
      <c r="C153" s="10"/>
      <c r="E153" s="134"/>
      <c r="H153" s="57"/>
      <c r="I153" s="78"/>
      <c r="N153" s="10"/>
      <c r="O153" s="10"/>
      <c r="P153" s="10"/>
      <c r="T153" s="42"/>
      <c r="X153" s="5"/>
      <c r="Y153" s="60"/>
      <c r="AA153" s="6"/>
      <c r="AB153" s="8"/>
      <c r="AF153" s="125"/>
      <c r="BG153" s="125"/>
    </row>
    <row r="154" spans="3:59" ht="69" customHeight="1">
      <c r="C154" s="10"/>
      <c r="E154" s="134"/>
      <c r="H154" s="57"/>
      <c r="I154" s="78"/>
      <c r="N154" s="10"/>
      <c r="O154" s="10"/>
      <c r="P154" s="10"/>
      <c r="T154" s="42"/>
      <c r="X154" s="5"/>
      <c r="Y154" s="60"/>
      <c r="AA154" s="6"/>
      <c r="AB154" s="8"/>
      <c r="AF154" s="125"/>
      <c r="BG154" s="125"/>
    </row>
    <row r="155" spans="3:59" ht="69" customHeight="1">
      <c r="C155" s="10"/>
      <c r="E155" s="134"/>
      <c r="H155" s="57"/>
      <c r="I155" s="78"/>
      <c r="N155" s="10"/>
      <c r="O155" s="10"/>
      <c r="P155" s="10"/>
      <c r="T155" s="42"/>
      <c r="X155" s="5"/>
      <c r="Y155" s="60"/>
      <c r="AA155" s="6"/>
      <c r="AB155" s="8"/>
      <c r="AF155" s="125"/>
      <c r="BG155" s="125"/>
    </row>
    <row r="156" spans="3:59" ht="69" customHeight="1">
      <c r="C156" s="10"/>
      <c r="E156" s="134"/>
      <c r="H156" s="57"/>
      <c r="I156" s="60"/>
      <c r="N156" s="10"/>
      <c r="O156" s="10"/>
      <c r="P156" s="10"/>
      <c r="T156" s="42"/>
      <c r="X156" s="5"/>
      <c r="Y156" s="60"/>
      <c r="AA156" s="6"/>
      <c r="AB156" s="8"/>
      <c r="AF156" s="125"/>
      <c r="BG156" s="125"/>
    </row>
    <row r="157" spans="3:59" ht="69" customHeight="1">
      <c r="C157" s="10"/>
      <c r="E157" s="134"/>
      <c r="H157" s="57"/>
      <c r="I157" s="60"/>
      <c r="N157" s="10"/>
      <c r="O157" s="10"/>
      <c r="P157" s="10"/>
      <c r="T157" s="42"/>
      <c r="X157" s="5"/>
      <c r="Y157" s="60"/>
      <c r="AA157" s="6"/>
      <c r="AB157" s="8"/>
      <c r="AF157" s="125"/>
      <c r="BG157" s="125"/>
    </row>
    <row r="158" spans="3:59" ht="69" customHeight="1">
      <c r="C158" s="10"/>
      <c r="E158" s="134"/>
      <c r="H158" s="57"/>
      <c r="I158" s="60"/>
      <c r="N158" s="10"/>
      <c r="O158" s="10"/>
      <c r="P158" s="10"/>
      <c r="T158" s="42"/>
      <c r="X158" s="5"/>
      <c r="Y158" s="60"/>
      <c r="AA158" s="6"/>
      <c r="AB158" s="8"/>
      <c r="AF158" s="125"/>
      <c r="BG158" s="125"/>
    </row>
    <row r="159" spans="3:59" ht="69" customHeight="1">
      <c r="C159" s="10"/>
      <c r="E159" s="134"/>
      <c r="H159" s="57"/>
      <c r="I159" s="60"/>
      <c r="N159" s="10"/>
      <c r="O159" s="10"/>
      <c r="P159" s="10"/>
      <c r="T159" s="42"/>
      <c r="X159" s="5"/>
      <c r="Y159" s="100"/>
      <c r="AA159" s="6"/>
      <c r="AB159" s="8"/>
      <c r="AF159" s="125"/>
      <c r="BG159" s="125"/>
    </row>
    <row r="160" spans="3:59" ht="69" customHeight="1">
      <c r="C160" s="10"/>
      <c r="E160" s="134"/>
      <c r="H160" s="57"/>
      <c r="I160" s="60"/>
      <c r="N160" s="10"/>
      <c r="O160" s="10"/>
      <c r="P160" s="10"/>
      <c r="T160" s="42"/>
      <c r="X160" s="5"/>
      <c r="Y160" s="60"/>
      <c r="AA160" s="6"/>
      <c r="AB160" s="8"/>
      <c r="AF160" s="125"/>
      <c r="BG160" s="125"/>
    </row>
    <row r="161" spans="3:59" ht="69" customHeight="1">
      <c r="C161" s="10"/>
      <c r="E161" s="134"/>
      <c r="H161" s="57"/>
      <c r="I161" s="60"/>
      <c r="N161" s="10"/>
      <c r="O161" s="10"/>
      <c r="P161" s="10"/>
      <c r="T161" s="42"/>
      <c r="X161" s="5"/>
      <c r="Y161" s="60"/>
      <c r="AA161" s="6"/>
      <c r="AB161" s="8"/>
      <c r="AF161" s="125"/>
      <c r="BG161" s="125"/>
    </row>
    <row r="162" spans="3:59" ht="69" customHeight="1">
      <c r="C162" s="10"/>
      <c r="E162" s="134"/>
      <c r="H162" s="57"/>
      <c r="I162" s="60"/>
      <c r="N162" s="10"/>
      <c r="O162" s="10"/>
      <c r="P162" s="10"/>
      <c r="T162" s="42"/>
      <c r="X162" s="5"/>
      <c r="Y162" s="60"/>
      <c r="AA162" s="6"/>
      <c r="AB162" s="8"/>
      <c r="AF162" s="125"/>
      <c r="BG162" s="125"/>
    </row>
    <row r="163" spans="3:59" ht="69" customHeight="1">
      <c r="C163" s="10"/>
      <c r="E163" s="134"/>
      <c r="H163" s="57"/>
      <c r="I163" s="78"/>
      <c r="N163" s="10"/>
      <c r="O163" s="10"/>
      <c r="P163" s="10"/>
      <c r="T163" s="42"/>
      <c r="X163" s="5"/>
      <c r="Y163" s="58"/>
      <c r="AA163" s="6"/>
      <c r="AB163" s="8"/>
      <c r="AF163" s="125"/>
      <c r="BG163" s="125"/>
    </row>
    <row r="164" spans="3:59" ht="69" customHeight="1">
      <c r="C164" s="10"/>
      <c r="E164" s="134"/>
      <c r="H164" s="57"/>
      <c r="I164" s="111"/>
      <c r="N164" s="10"/>
      <c r="O164" s="10"/>
      <c r="P164" s="10"/>
      <c r="T164" s="42"/>
      <c r="X164" s="5"/>
      <c r="Y164" s="99"/>
      <c r="AA164" s="6"/>
      <c r="AB164" s="8"/>
      <c r="AF164" s="125"/>
      <c r="BG164" s="125"/>
    </row>
    <row r="165" spans="3:59" ht="69" customHeight="1">
      <c r="C165" s="10"/>
      <c r="E165" s="134"/>
      <c r="H165" s="57"/>
      <c r="I165" s="111"/>
      <c r="N165" s="10"/>
      <c r="O165" s="10"/>
      <c r="P165" s="10"/>
      <c r="T165" s="42"/>
      <c r="X165" s="5"/>
      <c r="Y165" s="58"/>
      <c r="AA165" s="6"/>
      <c r="AB165" s="8"/>
      <c r="AF165" s="125"/>
      <c r="BG165" s="125"/>
    </row>
    <row r="166" spans="3:59" ht="69" customHeight="1">
      <c r="C166" s="10"/>
      <c r="E166" s="134"/>
      <c r="H166" s="57"/>
      <c r="I166" s="111"/>
      <c r="N166" s="10"/>
      <c r="O166" s="10"/>
      <c r="P166" s="10"/>
      <c r="T166" s="42"/>
      <c r="X166" s="5"/>
      <c r="Y166" s="58"/>
      <c r="AA166" s="6"/>
      <c r="AB166" s="8"/>
      <c r="AF166" s="125"/>
      <c r="BG166" s="125"/>
    </row>
    <row r="167" spans="3:59" ht="69" customHeight="1">
      <c r="C167" s="10"/>
      <c r="E167" s="134"/>
      <c r="H167" s="57"/>
      <c r="I167" s="78"/>
      <c r="N167" s="10"/>
      <c r="O167" s="10"/>
      <c r="P167" s="10"/>
      <c r="T167" s="42"/>
      <c r="X167" s="5"/>
      <c r="Y167" s="58"/>
      <c r="AA167" s="6"/>
      <c r="AB167" s="8"/>
      <c r="AF167" s="125"/>
      <c r="BG167" s="125"/>
    </row>
    <row r="168" spans="3:59" ht="69" customHeight="1">
      <c r="C168" s="10"/>
      <c r="E168" s="134"/>
      <c r="H168" s="57"/>
      <c r="I168" s="78"/>
      <c r="N168" s="10"/>
      <c r="O168" s="10"/>
      <c r="P168" s="10"/>
      <c r="T168" s="42"/>
      <c r="X168" s="5"/>
      <c r="Y168" s="58"/>
      <c r="AA168" s="6"/>
      <c r="AB168" s="8"/>
      <c r="AF168" s="125"/>
      <c r="BG168" s="125"/>
    </row>
    <row r="169" spans="3:59" ht="69" customHeight="1">
      <c r="C169" s="10"/>
      <c r="E169" s="134"/>
      <c r="H169" s="57"/>
      <c r="I169" s="78"/>
      <c r="N169" s="10"/>
      <c r="O169" s="10"/>
      <c r="P169" s="10"/>
      <c r="T169" s="42"/>
      <c r="X169" s="5"/>
      <c r="Y169" s="58"/>
      <c r="AA169" s="6"/>
      <c r="AB169" s="8"/>
      <c r="AF169" s="125"/>
      <c r="BG169" s="125"/>
    </row>
    <row r="170" spans="3:59" ht="69" customHeight="1">
      <c r="C170" s="10"/>
      <c r="E170" s="134"/>
      <c r="H170" s="57"/>
      <c r="I170" s="69"/>
      <c r="N170" s="10"/>
      <c r="O170" s="10"/>
      <c r="P170" s="10"/>
      <c r="T170" s="42"/>
      <c r="X170" s="5"/>
      <c r="Y170" s="58"/>
      <c r="AA170" s="6"/>
      <c r="AB170" s="8"/>
      <c r="AF170" s="125"/>
      <c r="BG170" s="125"/>
    </row>
    <row r="171" spans="3:59" ht="69" customHeight="1">
      <c r="C171" s="10"/>
      <c r="E171" s="134"/>
      <c r="H171" s="57"/>
      <c r="I171" s="78"/>
      <c r="N171" s="10"/>
      <c r="O171" s="10"/>
      <c r="P171" s="10"/>
      <c r="T171" s="42"/>
      <c r="X171" s="5"/>
      <c r="Y171" s="58"/>
      <c r="AA171" s="6"/>
      <c r="AB171" s="8"/>
      <c r="AF171" s="125"/>
      <c r="BG171" s="125"/>
    </row>
    <row r="172" spans="3:59" ht="69" customHeight="1">
      <c r="C172" s="10"/>
      <c r="E172" s="134"/>
      <c r="H172" s="57"/>
      <c r="I172" s="78"/>
      <c r="N172" s="10"/>
      <c r="O172" s="10"/>
      <c r="P172" s="10"/>
      <c r="T172" s="42"/>
      <c r="X172" s="5"/>
      <c r="Y172" s="58"/>
      <c r="AA172" s="6"/>
      <c r="AB172" s="8"/>
      <c r="AF172" s="125"/>
      <c r="BG172" s="125"/>
    </row>
    <row r="173" spans="3:59" ht="69" customHeight="1">
      <c r="C173" s="10"/>
      <c r="E173" s="134"/>
      <c r="H173" s="57"/>
      <c r="I173" s="78"/>
      <c r="N173" s="10"/>
      <c r="O173" s="10"/>
      <c r="P173" s="10"/>
      <c r="T173" s="42"/>
      <c r="X173" s="5"/>
      <c r="Y173" s="58"/>
      <c r="AA173" s="6"/>
      <c r="AB173" s="8"/>
      <c r="AF173" s="125"/>
      <c r="BG173" s="125"/>
    </row>
    <row r="174" spans="3:59" ht="69" customHeight="1">
      <c r="C174" s="10"/>
      <c r="E174" s="134"/>
      <c r="H174" s="57"/>
      <c r="I174" s="69"/>
      <c r="N174" s="10"/>
      <c r="O174" s="10"/>
      <c r="P174" s="10"/>
      <c r="T174" s="42"/>
      <c r="X174" s="5"/>
      <c r="Y174" s="72"/>
      <c r="AA174" s="6"/>
      <c r="AB174" s="8"/>
      <c r="AF174" s="125"/>
      <c r="BG174" s="125"/>
    </row>
    <row r="175" spans="3:59" ht="69" customHeight="1">
      <c r="C175" s="10"/>
      <c r="E175" s="134"/>
      <c r="H175" s="57"/>
      <c r="I175" s="78"/>
      <c r="N175" s="10"/>
      <c r="O175" s="10"/>
      <c r="P175" s="10"/>
      <c r="T175" s="42"/>
      <c r="X175" s="5"/>
      <c r="Y175" s="99"/>
      <c r="AA175" s="6"/>
      <c r="AB175" s="8"/>
      <c r="AF175" s="125"/>
      <c r="BG175" s="125"/>
    </row>
    <row r="176" spans="3:59" ht="69" customHeight="1">
      <c r="C176" s="10"/>
      <c r="E176" s="134"/>
      <c r="H176" s="57"/>
      <c r="I176" s="78"/>
      <c r="N176" s="10"/>
      <c r="O176" s="10"/>
      <c r="P176" s="10"/>
      <c r="T176" s="42"/>
      <c r="X176" s="5"/>
      <c r="Y176" s="72"/>
      <c r="AA176" s="6"/>
      <c r="AB176" s="8"/>
      <c r="AF176" s="125"/>
      <c r="BG176" s="125"/>
    </row>
    <row r="177" spans="3:59" ht="69" customHeight="1">
      <c r="C177" s="10"/>
      <c r="E177" s="134"/>
      <c r="H177" s="57"/>
      <c r="I177" s="78"/>
      <c r="N177" s="10"/>
      <c r="O177" s="10"/>
      <c r="P177" s="10"/>
      <c r="T177" s="42"/>
      <c r="X177" s="5"/>
      <c r="Y177" s="58"/>
      <c r="AA177" s="6"/>
      <c r="AB177" s="8"/>
      <c r="AF177" s="125"/>
      <c r="BG177" s="125"/>
    </row>
    <row r="178" spans="3:59" ht="69" customHeight="1">
      <c r="C178" s="10"/>
      <c r="E178" s="134"/>
      <c r="H178" s="57"/>
      <c r="I178" s="78"/>
      <c r="N178" s="10"/>
      <c r="O178" s="10"/>
      <c r="P178" s="10"/>
      <c r="T178" s="42"/>
      <c r="X178" s="5"/>
      <c r="Y178" s="58"/>
      <c r="AA178" s="6"/>
      <c r="AB178" s="8"/>
      <c r="AF178" s="125"/>
      <c r="BG178" s="125"/>
    </row>
    <row r="179" spans="3:59" ht="69" customHeight="1">
      <c r="C179" s="10"/>
      <c r="E179" s="134"/>
      <c r="H179" s="133"/>
      <c r="I179" s="78"/>
      <c r="N179" s="10"/>
      <c r="O179" s="10"/>
      <c r="P179" s="10"/>
      <c r="T179" s="42"/>
      <c r="X179" s="5"/>
      <c r="Y179" s="58"/>
      <c r="AA179" s="6"/>
      <c r="AB179" s="8"/>
      <c r="AF179" s="125"/>
      <c r="BG179" s="125"/>
    </row>
  </sheetData>
  <autoFilter ref="A3:CX179" xr:uid="{00000000-0009-0000-0000-000003000000}"/>
  <mergeCells count="69">
    <mergeCell ref="G136:G138"/>
    <mergeCell ref="E5:E19"/>
    <mergeCell ref="G104:G106"/>
    <mergeCell ref="G107:G111"/>
    <mergeCell ref="BK2:BK4"/>
    <mergeCell ref="BE2:BE3"/>
    <mergeCell ref="BF2:BF3"/>
    <mergeCell ref="BG2:BG3"/>
    <mergeCell ref="BH2:BH3"/>
    <mergeCell ref="BI2:BI3"/>
    <mergeCell ref="BJ2:BJ3"/>
    <mergeCell ref="BD2:BD3"/>
    <mergeCell ref="AR2:AR3"/>
    <mergeCell ref="AS2:AS3"/>
    <mergeCell ref="AT2:AT3"/>
    <mergeCell ref="AU2:AU3"/>
    <mergeCell ref="AV2:AV3"/>
    <mergeCell ref="AW2:AW3"/>
    <mergeCell ref="AY2:AY3"/>
    <mergeCell ref="AZ2:AZ3"/>
    <mergeCell ref="BA2:BA3"/>
    <mergeCell ref="BB2:BB3"/>
    <mergeCell ref="BC2:BC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C5:AC179">
    <cfRule type="containsText" dxfId="16" priority="84" stopIfTrue="1" operator="containsText" text="EN TERMINO">
      <formula>NOT(ISERROR(SEARCH("EN TERMINO",AC5)))</formula>
    </cfRule>
    <cfRule type="containsText" priority="85" operator="containsText" text="AMARILLO">
      <formula>NOT(ISERROR(SEARCH("AMARILLO",AC5)))</formula>
    </cfRule>
    <cfRule type="containsText" dxfId="15" priority="86" stopIfTrue="1" operator="containsText" text="ALERTA">
      <formula>NOT(ISERROR(SEARCH("ALERTA",AC5)))</formula>
    </cfRule>
    <cfRule type="containsText" dxfId="14" priority="87" stopIfTrue="1" operator="containsText" text="OK">
      <formula>NOT(ISERROR(SEARCH("OK",AC5)))</formula>
    </cfRule>
  </conditionalFormatting>
  <conditionalFormatting sqref="AF48:AF179 AF44:AF46 AF47:BF47 BG5:BG179">
    <cfRule type="containsText" dxfId="13" priority="81" operator="containsText" text="Cumplida">
      <formula>NOT(ISERROR(SEARCH("Cumplida",AF5)))</formula>
    </cfRule>
    <cfRule type="containsText" dxfId="12" priority="82" operator="containsText" text="Pendiente">
      <formula>NOT(ISERROR(SEARCH("Pendiente",AF5)))</formula>
    </cfRule>
    <cfRule type="containsText" dxfId="11" priority="83" operator="containsText" text="Cumplida">
      <formula>NOT(ISERROR(SEARCH("Cumplida",AF5)))</formula>
    </cfRule>
  </conditionalFormatting>
  <conditionalFormatting sqref="AF48:AF179 AF37:AF46 AF47:BF47 BG5:BG179 AF5:AF35">
    <cfRule type="containsText" dxfId="10" priority="80" stopIfTrue="1" operator="containsText" text="CUMPLIDA">
      <formula>NOT(ISERROR(SEARCH("CUMPLIDA",AF5)))</formula>
    </cfRule>
  </conditionalFormatting>
  <conditionalFormatting sqref="AF48:AF179 AF37:AF46 AF47:BF47 BG5:BG179 AF5:AF35">
    <cfRule type="containsText" dxfId="9" priority="75" stopIfTrue="1" operator="containsText" text="INCUMPLIDA">
      <formula>NOT(ISERROR(SEARCH("INCUMPLIDA",AF5)))</formula>
    </cfRule>
  </conditionalFormatting>
  <conditionalFormatting sqref="AF36 AF21:AF24 AF30 AF38">
    <cfRule type="containsText" dxfId="8" priority="74" operator="containsText" text="PENDIENTE">
      <formula>NOT(ISERROR(SEARCH("PENDIENTE",AF21)))</formula>
    </cfRule>
  </conditionalFormatting>
  <conditionalFormatting sqref="AF7:AF19">
    <cfRule type="containsText" dxfId="7" priority="56" stopIfTrue="1" operator="containsText" text="CUMPLIDA">
      <formula>NOT(ISERROR(SEARCH("CUMPLIDA",AF7)))</formula>
    </cfRule>
  </conditionalFormatting>
  <conditionalFormatting sqref="AF7:AF19">
    <cfRule type="containsText" dxfId="6" priority="55" stopIfTrue="1" operator="containsText" text="INCUMPLIDA">
      <formula>NOT(ISERROR(SEARCH("INCUMPLIDA",AF7)))</formula>
    </cfRule>
  </conditionalFormatting>
  <conditionalFormatting sqref="AF5:AF7 AF10:AF13 AF19">
    <cfRule type="containsText" dxfId="5" priority="54" operator="containsText" text="PENDIENTE">
      <formula>NOT(ISERROR(SEARCH("PENDIENTE",AF5)))</formula>
    </cfRule>
  </conditionalFormatting>
  <conditionalFormatting sqref="AF5:AF19">
    <cfRule type="containsText" dxfId="4" priority="44" operator="containsText" text="PENDIENTE">
      <formula>NOT(ISERROR(SEARCH("PENDIENTE",AF5)))</formula>
    </cfRule>
  </conditionalFormatting>
  <conditionalFormatting sqref="AF5:AF19">
    <cfRule type="containsText" dxfId="3" priority="43" stopIfTrue="1" operator="containsText" text="PENDIENTE">
      <formula>NOT(ISERROR(SEARCH("PENDIENTE",AF5)))</formula>
    </cfRule>
  </conditionalFormatting>
  <conditionalFormatting sqref="BI5:BI19">
    <cfRule type="containsText" dxfId="2" priority="30" operator="containsText" text="cerrada">
      <formula>NOT(ISERROR(SEARCH("cerrada",BI5)))</formula>
    </cfRule>
    <cfRule type="containsText" dxfId="1" priority="31" operator="containsText" text="cerrado">
      <formula>NOT(ISERROR(SEARCH("cerrado",BI5)))</formula>
    </cfRule>
    <cfRule type="containsText" dxfId="0" priority="32" operator="containsText" text="Abierto">
      <formula>NOT(ISERROR(SEARCH("Abierto",BI5)))</formula>
    </cfRule>
  </conditionalFormatting>
  <dataValidations count="12">
    <dataValidation type="list" allowBlank="1" showInputMessage="1" showErrorMessage="1" sqref="H37:H41 H135:H142 P83:P84 H96:H114 P88:P100 P76 P41:P60 P115:P134 P143:P179 P63:P72 H56:H63 H68:H87 P5:P39"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30 W59 W44:W50 AD5:AD13 AD19 AD20:AD24"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17:I125 I65 I34:I36 I42:I51 I53:I63 I20:I30 I5:I19"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15:K118 S49:S51 S30 S23:S24 K19 J22 S42:S47 K34 S34 U59 L49 L47 K59 K49:K51 K30 K23:K24 K42:K47 K12:K13 S19 S12:S13 S6 J11 K5:K7"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15:I116"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48 J23:J30 J34:J35 S35 J42:J43 J45:J55 S48 K35 J12:J19 J20:J21 J5:J10"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20:S22 S25:S29 K8:K11 K25:K29 L51 L44 L47 S14:S18 S7:S11 K14:K18 K20:K22 S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7 M42 M44:M51 M20:M30 M5:M19"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42 W20:W30 W5:W19"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44:V51 W34 W51 V43:W43 V42 V20:V30 V5:V19"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58 V34 L42:L43 L45:L46 L48 L50 L5:L19 L20:L30" xr:uid="{00000000-0002-0000-0300-00000A000000}">
      <formula1>0</formula1>
      <formula2>390</formula2>
    </dataValidation>
    <dataValidation type="list" allowBlank="1" showInputMessage="1" showErrorMessage="1" sqref="N5:N179" xr:uid="{00000000-0002-0000-03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2022-06-14T19:51:23Z</dcterms:modified>
  <cp:category/>
  <cp:contentStatus/>
</cp:coreProperties>
</file>